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งานอื่นๆ ที่ได้รับมอบหมาย\ITA ความโปร่งใสภาครัฐ\"/>
    </mc:Choice>
  </mc:AlternateContent>
  <xr:revisionPtr revIDLastSave="0" documentId="13_ncr:1_{18845438-877B-4F39-9A44-4994F9976D1C}" xr6:coauthVersionLast="47" xr6:coauthVersionMax="47" xr10:uidLastSave="{00000000-0000-0000-0000-000000000000}"/>
  <bookViews>
    <workbookView xWindow="-120" yWindow="-120" windowWidth="21840" windowHeight="13140" xr2:uid="{B7408964-0BB1-48A3-80C1-890FA51212A3}"/>
  </bookViews>
  <sheets>
    <sheet name="สรุป" sheetId="1" r:id="rId1"/>
    <sheet name="ต.ค.67" sheetId="2" r:id="rId2"/>
    <sheet name="พ.ย.67" sheetId="3" r:id="rId3"/>
    <sheet name="ธ.ค.67" sheetId="4" r:id="rId4"/>
    <sheet name="ม.ค.68" sheetId="5" r:id="rId5"/>
    <sheet name="ก.พ.68" sheetId="7" r:id="rId6"/>
    <sheet name="มี.ค.68" sheetId="6" r:id="rId7"/>
    <sheet name="เม.ย.68" sheetId="8" r:id="rId8"/>
    <sheet name="พ.ค.68" sheetId="9" r:id="rId9"/>
    <sheet name="มิ.ย.68" sheetId="10" r:id="rId10"/>
    <sheet name="ก.ค.68" sheetId="11" r:id="rId11"/>
    <sheet name="ส.ค.68" sheetId="12" r:id="rId12"/>
    <sheet name="ก.ย.68" sheetId="13" r:id="rId13"/>
  </sheets>
  <externalReferences>
    <externalReference r:id="rId14"/>
  </externalReferences>
  <definedNames>
    <definedName name="_xlnm.Print_Titles" localSheetId="5">ก.พ.68!$1:$5</definedName>
    <definedName name="_xlnm.Print_Titles" localSheetId="12">ก.ย.68!$1:$5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7" i="2" l="1"/>
  <c r="I52" i="13"/>
  <c r="I22" i="7"/>
  <c r="I15" i="5"/>
  <c r="I19" i="12"/>
  <c r="I18" i="12"/>
  <c r="I20" i="10"/>
  <c r="I17" i="9"/>
  <c r="I12" i="9" l="1"/>
  <c r="I16" i="8"/>
  <c r="I13" i="8"/>
  <c r="I6" i="7"/>
  <c r="I13" i="4"/>
  <c r="D10" i="1"/>
  <c r="H54" i="13"/>
  <c r="K54" i="13"/>
  <c r="H53" i="13"/>
  <c r="K53" i="13"/>
  <c r="H35" i="13"/>
  <c r="K35" i="13"/>
  <c r="H52" i="13"/>
  <c r="K52" i="13"/>
  <c r="K11" i="12"/>
  <c r="I11" i="12"/>
  <c r="H11" i="12"/>
  <c r="K25" i="12"/>
  <c r="I25" i="12"/>
  <c r="H25" i="12"/>
  <c r="H19" i="12"/>
  <c r="K19" i="12"/>
  <c r="H18" i="12"/>
  <c r="K18" i="12"/>
  <c r="I17" i="12"/>
  <c r="H17" i="12"/>
  <c r="K17" i="12"/>
  <c r="K16" i="12"/>
  <c r="I16" i="12"/>
  <c r="H16" i="12"/>
  <c r="I19" i="11"/>
  <c r="H19" i="11"/>
  <c r="K19" i="11"/>
  <c r="K7" i="11" l="1"/>
  <c r="I7" i="11"/>
  <c r="H7" i="11"/>
  <c r="H22" i="11"/>
  <c r="I22" i="11"/>
  <c r="K22" i="11"/>
  <c r="H18" i="11"/>
  <c r="I18" i="11"/>
  <c r="K18" i="11"/>
  <c r="H17" i="11"/>
  <c r="I17" i="11"/>
  <c r="K17" i="11"/>
  <c r="H21" i="11"/>
  <c r="I21" i="11"/>
  <c r="K21" i="11"/>
  <c r="H28" i="10"/>
  <c r="I28" i="10"/>
  <c r="K28" i="10"/>
  <c r="H27" i="10"/>
  <c r="K27" i="10"/>
  <c r="H20" i="10"/>
  <c r="K20" i="10"/>
  <c r="H26" i="10"/>
  <c r="I26" i="10"/>
  <c r="K26" i="10"/>
  <c r="H22" i="9"/>
  <c r="I22" i="9"/>
  <c r="K22" i="9"/>
  <c r="H19" i="9"/>
  <c r="I19" i="9"/>
  <c r="K19" i="9"/>
  <c r="H17" i="9"/>
  <c r="K17" i="9"/>
  <c r="H15" i="9"/>
  <c r="K15" i="9"/>
  <c r="H21" i="9"/>
  <c r="K21" i="9"/>
  <c r="H20" i="9"/>
  <c r="K20" i="9"/>
  <c r="H18" i="9"/>
  <c r="K18" i="9"/>
  <c r="H16" i="9"/>
  <c r="K16" i="9"/>
  <c r="K14" i="9"/>
  <c r="I14" i="9"/>
  <c r="H14" i="9"/>
  <c r="H12" i="9"/>
  <c r="K12" i="9"/>
  <c r="H11" i="9"/>
  <c r="K11" i="9"/>
  <c r="H10" i="9"/>
  <c r="K10" i="9"/>
  <c r="K8" i="9"/>
  <c r="I8" i="9"/>
  <c r="H8" i="9"/>
  <c r="I6" i="8"/>
  <c r="H30" i="7"/>
  <c r="I30" i="7"/>
  <c r="K30" i="7"/>
  <c r="K14" i="8"/>
  <c r="I14" i="8"/>
  <c r="H14" i="8"/>
  <c r="I27" i="6"/>
  <c r="I26" i="6"/>
  <c r="H27" i="6"/>
  <c r="K27" i="6"/>
  <c r="H26" i="6"/>
  <c r="K26" i="6"/>
  <c r="I25" i="6"/>
  <c r="H25" i="6"/>
  <c r="K25" i="6"/>
  <c r="I24" i="6"/>
  <c r="H24" i="6"/>
  <c r="K24" i="6"/>
  <c r="K23" i="6"/>
  <c r="I23" i="6"/>
  <c r="H23" i="6"/>
  <c r="K7" i="7"/>
  <c r="I7" i="7"/>
  <c r="H7" i="7"/>
  <c r="K17" i="5"/>
  <c r="I17" i="5"/>
  <c r="H17" i="5"/>
  <c r="K16" i="5"/>
  <c r="I16" i="5"/>
  <c r="H16" i="5"/>
  <c r="K9" i="6"/>
  <c r="H9" i="6"/>
  <c r="I7" i="6"/>
  <c r="K6" i="6"/>
  <c r="I6" i="6"/>
  <c r="H6" i="6"/>
  <c r="K21" i="7" l="1"/>
  <c r="I21" i="7"/>
  <c r="H21" i="7"/>
  <c r="K20" i="7"/>
  <c r="I20" i="7"/>
  <c r="H20" i="7"/>
  <c r="K10" i="7"/>
  <c r="I10" i="7"/>
  <c r="H10" i="7"/>
  <c r="H9" i="7"/>
  <c r="I9" i="7"/>
  <c r="K9" i="7"/>
  <c r="H11" i="7"/>
  <c r="I11" i="7"/>
  <c r="K11" i="7"/>
  <c r="K23" i="7"/>
  <c r="I23" i="7"/>
  <c r="H23" i="7"/>
  <c r="H15" i="5"/>
  <c r="K15" i="5"/>
  <c r="K8" i="5"/>
  <c r="I8" i="5"/>
  <c r="H8" i="5"/>
  <c r="H13" i="4"/>
  <c r="I18" i="3"/>
  <c r="H18" i="3"/>
  <c r="K18" i="3"/>
  <c r="K6" i="3"/>
  <c r="I6" i="3"/>
  <c r="K6" i="2"/>
  <c r="I6" i="2"/>
  <c r="H6" i="2"/>
  <c r="I26" i="2"/>
  <c r="H26" i="2"/>
  <c r="K26" i="2"/>
  <c r="I25" i="2"/>
  <c r="H25" i="2"/>
  <c r="K25" i="2"/>
  <c r="I24" i="2"/>
  <c r="H24" i="2"/>
  <c r="K24" i="2"/>
  <c r="I23" i="2"/>
  <c r="H23" i="2"/>
  <c r="K23" i="2"/>
  <c r="I22" i="2"/>
  <c r="H22" i="2"/>
  <c r="K22" i="2"/>
  <c r="I21" i="2"/>
  <c r="H21" i="2"/>
  <c r="K21" i="2"/>
  <c r="I20" i="2"/>
  <c r="H20" i="2"/>
  <c r="K20" i="2"/>
  <c r="I19" i="2"/>
  <c r="H19" i="2"/>
  <c r="K19" i="2"/>
  <c r="I18" i="2"/>
  <c r="H18" i="2"/>
  <c r="K18" i="2"/>
  <c r="I17" i="2"/>
  <c r="H17" i="2"/>
  <c r="K17" i="2"/>
  <c r="I16" i="2"/>
  <c r="H16" i="2"/>
  <c r="K16" i="2"/>
  <c r="C10" i="1" l="1"/>
  <c r="C56" i="13"/>
  <c r="C55" i="13"/>
  <c r="C57" i="13" s="1"/>
  <c r="K16" i="13"/>
  <c r="I16" i="13"/>
  <c r="H16" i="13"/>
  <c r="K29" i="13"/>
  <c r="I29" i="13"/>
  <c r="H29" i="13"/>
  <c r="K28" i="13"/>
  <c r="I28" i="13"/>
  <c r="H28" i="13"/>
  <c r="K18" i="13"/>
  <c r="I18" i="13"/>
  <c r="H18" i="13"/>
  <c r="K32" i="13"/>
  <c r="I32" i="13"/>
  <c r="H32" i="13"/>
  <c r="K31" i="13"/>
  <c r="I31" i="13"/>
  <c r="H31" i="13"/>
  <c r="K17" i="13"/>
  <c r="I17" i="13"/>
  <c r="H17" i="13"/>
  <c r="K51" i="13"/>
  <c r="I51" i="13"/>
  <c r="H51" i="13"/>
  <c r="K50" i="13"/>
  <c r="I50" i="13"/>
  <c r="H50" i="13"/>
  <c r="K49" i="13"/>
  <c r="I49" i="13"/>
  <c r="H49" i="13"/>
  <c r="K48" i="13"/>
  <c r="I48" i="13"/>
  <c r="H48" i="13"/>
  <c r="K30" i="13"/>
  <c r="I30" i="13"/>
  <c r="H30" i="13"/>
  <c r="K6" i="13"/>
  <c r="I6" i="13"/>
  <c r="H6" i="13"/>
  <c r="K11" i="13"/>
  <c r="I11" i="13"/>
  <c r="H11" i="13"/>
  <c r="K27" i="13"/>
  <c r="I27" i="13"/>
  <c r="H27" i="13"/>
  <c r="K26" i="13"/>
  <c r="I26" i="13"/>
  <c r="H26" i="13"/>
  <c r="K24" i="13"/>
  <c r="I24" i="13"/>
  <c r="H24" i="13"/>
  <c r="K8" i="13"/>
  <c r="I8" i="13"/>
  <c r="H8" i="13"/>
  <c r="K12" i="13"/>
  <c r="I12" i="13"/>
  <c r="H12" i="13"/>
  <c r="K47" i="13"/>
  <c r="I47" i="13"/>
  <c r="H47" i="13"/>
  <c r="K46" i="13"/>
  <c r="I46" i="13"/>
  <c r="H46" i="13"/>
  <c r="K45" i="13"/>
  <c r="I45" i="13"/>
  <c r="H45" i="13"/>
  <c r="K44" i="13"/>
  <c r="I44" i="13"/>
  <c r="H44" i="13"/>
  <c r="K43" i="13"/>
  <c r="I43" i="13"/>
  <c r="H43" i="13"/>
  <c r="K42" i="13"/>
  <c r="I42" i="13"/>
  <c r="H42" i="13"/>
  <c r="K41" i="13"/>
  <c r="I41" i="13"/>
  <c r="H41" i="13"/>
  <c r="K40" i="13"/>
  <c r="I40" i="13"/>
  <c r="H40" i="13"/>
  <c r="K39" i="13"/>
  <c r="I39" i="13"/>
  <c r="H39" i="13"/>
  <c r="K38" i="13"/>
  <c r="I38" i="13"/>
  <c r="H38" i="13"/>
  <c r="K37" i="13"/>
  <c r="I37" i="13"/>
  <c r="H37" i="13"/>
  <c r="K36" i="13"/>
  <c r="I36" i="13"/>
  <c r="H36" i="13"/>
  <c r="K34" i="13"/>
  <c r="I34" i="13"/>
  <c r="H34" i="13"/>
  <c r="K33" i="13"/>
  <c r="I33" i="13"/>
  <c r="H33" i="13"/>
  <c r="K25" i="13"/>
  <c r="I25" i="13"/>
  <c r="H25" i="13"/>
  <c r="K23" i="13"/>
  <c r="I23" i="13"/>
  <c r="H23" i="13"/>
  <c r="K22" i="13"/>
  <c r="I22" i="13"/>
  <c r="H22" i="13"/>
  <c r="K21" i="13"/>
  <c r="I21" i="13"/>
  <c r="H21" i="13"/>
  <c r="K20" i="13"/>
  <c r="I20" i="13"/>
  <c r="H20" i="13"/>
  <c r="K19" i="13"/>
  <c r="I19" i="13"/>
  <c r="H19" i="13"/>
  <c r="K15" i="13"/>
  <c r="I15" i="13"/>
  <c r="H15" i="13"/>
  <c r="K14" i="13"/>
  <c r="I14" i="13"/>
  <c r="H14" i="13"/>
  <c r="K13" i="13"/>
  <c r="I13" i="13"/>
  <c r="H13" i="13"/>
  <c r="K10" i="13"/>
  <c r="I10" i="13"/>
  <c r="H10" i="13"/>
  <c r="K9" i="13"/>
  <c r="I9" i="13"/>
  <c r="H9" i="13"/>
  <c r="K7" i="13"/>
  <c r="I7" i="13"/>
  <c r="H7" i="13"/>
  <c r="A3" i="13"/>
  <c r="C27" i="12"/>
  <c r="C26" i="12"/>
  <c r="C28" i="12" s="1"/>
  <c r="K24" i="12"/>
  <c r="I24" i="12"/>
  <c r="H24" i="12"/>
  <c r="K23" i="12"/>
  <c r="I23" i="12"/>
  <c r="H23" i="12"/>
  <c r="K22" i="12"/>
  <c r="I22" i="12"/>
  <c r="H22" i="12"/>
  <c r="K10" i="12"/>
  <c r="I10" i="12"/>
  <c r="H10" i="12"/>
  <c r="K9" i="12"/>
  <c r="I9" i="12"/>
  <c r="H9" i="12"/>
  <c r="K8" i="12"/>
  <c r="I8" i="12"/>
  <c r="H8" i="12"/>
  <c r="K7" i="12"/>
  <c r="I7" i="12"/>
  <c r="H7" i="12"/>
  <c r="K6" i="12"/>
  <c r="I6" i="12"/>
  <c r="H6" i="12"/>
  <c r="K21" i="12"/>
  <c r="I21" i="12"/>
  <c r="H21" i="12"/>
  <c r="K20" i="12"/>
  <c r="I20" i="12"/>
  <c r="H20" i="12"/>
  <c r="K15" i="12"/>
  <c r="I15" i="12"/>
  <c r="H15" i="12"/>
  <c r="K14" i="12"/>
  <c r="I14" i="12"/>
  <c r="H14" i="12"/>
  <c r="K13" i="12"/>
  <c r="I13" i="12"/>
  <c r="H13" i="12"/>
  <c r="K12" i="12"/>
  <c r="I12" i="12"/>
  <c r="H12" i="12"/>
  <c r="A3" i="12"/>
  <c r="C24" i="11"/>
  <c r="C23" i="11"/>
  <c r="C25" i="11" s="1"/>
  <c r="K14" i="11"/>
  <c r="I14" i="11"/>
  <c r="H14" i="11"/>
  <c r="K20" i="11"/>
  <c r="I20" i="11"/>
  <c r="H20" i="11"/>
  <c r="K6" i="11"/>
  <c r="I6" i="11"/>
  <c r="H6" i="11"/>
  <c r="K12" i="11"/>
  <c r="I12" i="11"/>
  <c r="H12" i="11"/>
  <c r="K16" i="11"/>
  <c r="I16" i="11"/>
  <c r="H16" i="11"/>
  <c r="K15" i="11"/>
  <c r="I15" i="11"/>
  <c r="H15" i="11"/>
  <c r="K13" i="11"/>
  <c r="I13" i="11"/>
  <c r="H13" i="11"/>
  <c r="K11" i="11"/>
  <c r="I11" i="11"/>
  <c r="H11" i="11"/>
  <c r="K10" i="11"/>
  <c r="I10" i="11"/>
  <c r="H10" i="11"/>
  <c r="K9" i="11"/>
  <c r="I9" i="11"/>
  <c r="H9" i="11"/>
  <c r="K8" i="11"/>
  <c r="I8" i="11"/>
  <c r="H8" i="11"/>
  <c r="A3" i="11"/>
  <c r="C33" i="10"/>
  <c r="C32" i="10"/>
  <c r="C34" i="10" s="1"/>
  <c r="K31" i="10"/>
  <c r="I31" i="10"/>
  <c r="H31" i="10"/>
  <c r="K30" i="10"/>
  <c r="I30" i="10"/>
  <c r="H30" i="10"/>
  <c r="K8" i="10"/>
  <c r="I8" i="10"/>
  <c r="H8" i="10"/>
  <c r="K25" i="10"/>
  <c r="I25" i="10"/>
  <c r="H25" i="10"/>
  <c r="K24" i="10"/>
  <c r="I24" i="10"/>
  <c r="H24" i="10"/>
  <c r="K23" i="10"/>
  <c r="I23" i="10"/>
  <c r="H23" i="10"/>
  <c r="K21" i="10"/>
  <c r="I21" i="10"/>
  <c r="H21" i="10"/>
  <c r="K19" i="10"/>
  <c r="I19" i="10"/>
  <c r="H19" i="10"/>
  <c r="K16" i="10"/>
  <c r="I16" i="10"/>
  <c r="H16" i="10"/>
  <c r="K15" i="10"/>
  <c r="I15" i="10"/>
  <c r="H15" i="10"/>
  <c r="K13" i="10"/>
  <c r="I13" i="10"/>
  <c r="H13" i="10"/>
  <c r="K7" i="10"/>
  <c r="I7" i="10"/>
  <c r="H7" i="10"/>
  <c r="K29" i="10"/>
  <c r="I29" i="10"/>
  <c r="H29" i="10"/>
  <c r="K14" i="10"/>
  <c r="I14" i="10"/>
  <c r="H14" i="10"/>
  <c r="K9" i="10"/>
  <c r="I9" i="10"/>
  <c r="H9" i="10"/>
  <c r="K22" i="10"/>
  <c r="I22" i="10"/>
  <c r="H22" i="10"/>
  <c r="K18" i="10"/>
  <c r="I18" i="10"/>
  <c r="H18" i="10"/>
  <c r="K17" i="10"/>
  <c r="I17" i="10"/>
  <c r="H17" i="10"/>
  <c r="K12" i="10"/>
  <c r="I12" i="10"/>
  <c r="H12" i="10"/>
  <c r="K11" i="10"/>
  <c r="I11" i="10"/>
  <c r="H11" i="10"/>
  <c r="K10" i="10"/>
  <c r="I10" i="10"/>
  <c r="H10" i="10"/>
  <c r="K6" i="10"/>
  <c r="I6" i="10"/>
  <c r="H6" i="10"/>
  <c r="A3" i="10"/>
  <c r="C24" i="9"/>
  <c r="C23" i="9"/>
  <c r="C25" i="9" s="1"/>
  <c r="K9" i="9"/>
  <c r="I9" i="9"/>
  <c r="H9" i="9"/>
  <c r="K7" i="9"/>
  <c r="I7" i="9"/>
  <c r="H7" i="9"/>
  <c r="K13" i="9"/>
  <c r="I13" i="9"/>
  <c r="H13" i="9"/>
  <c r="K6" i="9"/>
  <c r="I6" i="9"/>
  <c r="H6" i="9"/>
  <c r="A3" i="9"/>
  <c r="C21" i="8"/>
  <c r="C20" i="8"/>
  <c r="C22" i="8" s="1"/>
  <c r="K19" i="8"/>
  <c r="I19" i="8"/>
  <c r="H19" i="8"/>
  <c r="K18" i="8"/>
  <c r="I18" i="8"/>
  <c r="H18" i="8"/>
  <c r="K17" i="8"/>
  <c r="I17" i="8"/>
  <c r="H17" i="8"/>
  <c r="K15" i="8"/>
  <c r="I15" i="8"/>
  <c r="H15" i="8"/>
  <c r="A3" i="8"/>
  <c r="C29" i="6"/>
  <c r="C28" i="6"/>
  <c r="C30" i="6" s="1"/>
  <c r="K22" i="6"/>
  <c r="I22" i="6"/>
  <c r="H22" i="6"/>
  <c r="K21" i="6"/>
  <c r="I21" i="6"/>
  <c r="H21" i="6"/>
  <c r="K20" i="6"/>
  <c r="I20" i="6"/>
  <c r="H20" i="6"/>
  <c r="K19" i="6"/>
  <c r="I19" i="6"/>
  <c r="H19" i="6"/>
  <c r="K18" i="6"/>
  <c r="I18" i="6"/>
  <c r="H18" i="6"/>
  <c r="K17" i="6"/>
  <c r="I17" i="6"/>
  <c r="H17" i="6"/>
  <c r="K10" i="6"/>
  <c r="I10" i="6"/>
  <c r="H10" i="6"/>
  <c r="K16" i="6"/>
  <c r="I16" i="6"/>
  <c r="H16" i="6"/>
  <c r="K15" i="6"/>
  <c r="I15" i="6"/>
  <c r="H15" i="6"/>
  <c r="K14" i="6"/>
  <c r="I14" i="6"/>
  <c r="H14" i="6"/>
  <c r="K13" i="6"/>
  <c r="I13" i="6"/>
  <c r="H13" i="6"/>
  <c r="K12" i="6"/>
  <c r="I12" i="6"/>
  <c r="H12" i="6"/>
  <c r="K11" i="6"/>
  <c r="I11" i="6"/>
  <c r="H11" i="6"/>
  <c r="K8" i="6"/>
  <c r="I8" i="6"/>
  <c r="H8" i="6"/>
  <c r="A3" i="6"/>
  <c r="C31" i="7"/>
  <c r="K19" i="7"/>
  <c r="I19" i="7"/>
  <c r="H19" i="7"/>
  <c r="K18" i="7"/>
  <c r="I18" i="7"/>
  <c r="H18" i="7"/>
  <c r="K17" i="7"/>
  <c r="I17" i="7"/>
  <c r="H17" i="7"/>
  <c r="K16" i="7"/>
  <c r="I16" i="7"/>
  <c r="H16" i="7"/>
  <c r="K15" i="7"/>
  <c r="I15" i="7"/>
  <c r="H15" i="7"/>
  <c r="K29" i="7"/>
  <c r="I29" i="7"/>
  <c r="H29" i="7"/>
  <c r="K28" i="7"/>
  <c r="I28" i="7"/>
  <c r="H28" i="7"/>
  <c r="K14" i="7"/>
  <c r="I14" i="7"/>
  <c r="H14" i="7"/>
  <c r="K13" i="7"/>
  <c r="I13" i="7"/>
  <c r="H13" i="7"/>
  <c r="K12" i="7"/>
  <c r="I12" i="7"/>
  <c r="H12" i="7"/>
  <c r="K27" i="7"/>
  <c r="I27" i="7"/>
  <c r="H27" i="7"/>
  <c r="K26" i="7"/>
  <c r="I26" i="7"/>
  <c r="H26" i="7"/>
  <c r="K25" i="7"/>
  <c r="I25" i="7"/>
  <c r="H25" i="7"/>
  <c r="K24" i="7"/>
  <c r="I24" i="7"/>
  <c r="H24" i="7"/>
  <c r="A3" i="7"/>
  <c r="C23" i="5"/>
  <c r="C22" i="5"/>
  <c r="C24" i="5" s="1"/>
  <c r="K21" i="5"/>
  <c r="I21" i="5"/>
  <c r="H21" i="5"/>
  <c r="K20" i="5"/>
  <c r="I20" i="5"/>
  <c r="H20" i="5"/>
  <c r="K19" i="5"/>
  <c r="I19" i="5"/>
  <c r="H19" i="5"/>
  <c r="K18" i="5"/>
  <c r="I18" i="5"/>
  <c r="H18" i="5"/>
  <c r="K14" i="5"/>
  <c r="I14" i="5"/>
  <c r="H14" i="5"/>
  <c r="K13" i="5"/>
  <c r="I13" i="5"/>
  <c r="H13" i="5"/>
  <c r="K12" i="5"/>
  <c r="I12" i="5"/>
  <c r="H12" i="5"/>
  <c r="K11" i="5"/>
  <c r="I11" i="5"/>
  <c r="H11" i="5"/>
  <c r="K10" i="5"/>
  <c r="I10" i="5"/>
  <c r="H10" i="5"/>
  <c r="K7" i="5"/>
  <c r="I7" i="5"/>
  <c r="H7" i="5"/>
  <c r="K9" i="5"/>
  <c r="I9" i="5"/>
  <c r="H9" i="5"/>
  <c r="C24" i="4"/>
  <c r="C23" i="4"/>
  <c r="C25" i="4" s="1"/>
  <c r="K22" i="4"/>
  <c r="I22" i="4"/>
  <c r="H22" i="4"/>
  <c r="K21" i="4"/>
  <c r="I21" i="4"/>
  <c r="H21" i="4"/>
  <c r="K20" i="4"/>
  <c r="I20" i="4"/>
  <c r="H20" i="4"/>
  <c r="K19" i="4"/>
  <c r="I19" i="4"/>
  <c r="H19" i="4"/>
  <c r="K11" i="4"/>
  <c r="I11" i="4"/>
  <c r="H11" i="4"/>
  <c r="K18" i="4"/>
  <c r="I18" i="4"/>
  <c r="H18" i="4"/>
  <c r="K17" i="4"/>
  <c r="I17" i="4"/>
  <c r="H17" i="4"/>
  <c r="K16" i="4"/>
  <c r="I16" i="4"/>
  <c r="H16" i="4"/>
  <c r="K15" i="4"/>
  <c r="I15" i="4"/>
  <c r="H15" i="4"/>
  <c r="K14" i="4"/>
  <c r="I14" i="4"/>
  <c r="H14" i="4"/>
  <c r="K12" i="4"/>
  <c r="I12" i="4"/>
  <c r="H12" i="4"/>
  <c r="K10" i="4"/>
  <c r="I10" i="4"/>
  <c r="H10" i="4"/>
  <c r="K9" i="4"/>
  <c r="I9" i="4"/>
  <c r="H9" i="4"/>
  <c r="K6" i="4"/>
  <c r="I6" i="4"/>
  <c r="H6" i="4"/>
  <c r="C27" i="3"/>
  <c r="C26" i="3"/>
  <c r="C28" i="3" s="1"/>
  <c r="K25" i="3"/>
  <c r="I25" i="3"/>
  <c r="H25" i="3"/>
  <c r="K24" i="3"/>
  <c r="I24" i="3"/>
  <c r="H24" i="3"/>
  <c r="K23" i="3"/>
  <c r="I23" i="3"/>
  <c r="H23" i="3"/>
  <c r="K22" i="3"/>
  <c r="I22" i="3"/>
  <c r="H22" i="3"/>
  <c r="K21" i="3"/>
  <c r="I21" i="3"/>
  <c r="H21" i="3"/>
  <c r="K20" i="3"/>
  <c r="I20" i="3"/>
  <c r="H20" i="3"/>
  <c r="K19" i="3"/>
  <c r="I19" i="3"/>
  <c r="H19" i="3"/>
  <c r="K17" i="3"/>
  <c r="I17" i="3"/>
  <c r="H17" i="3"/>
  <c r="K16" i="3"/>
  <c r="I16" i="3"/>
  <c r="H16" i="3"/>
  <c r="K15" i="3"/>
  <c r="I15" i="3"/>
  <c r="H15" i="3"/>
  <c r="K14" i="3"/>
  <c r="I14" i="3"/>
  <c r="H14" i="3"/>
  <c r="K13" i="3"/>
  <c r="I13" i="3"/>
  <c r="H13" i="3"/>
  <c r="K12" i="3"/>
  <c r="H12" i="3"/>
  <c r="K11" i="3"/>
  <c r="I11" i="3"/>
  <c r="H11" i="3"/>
  <c r="K10" i="3"/>
  <c r="I10" i="3"/>
  <c r="H10" i="3"/>
  <c r="K9" i="3"/>
  <c r="I9" i="3"/>
  <c r="H9" i="3"/>
  <c r="K8" i="3"/>
  <c r="I8" i="3"/>
  <c r="H8" i="3"/>
  <c r="K7" i="3"/>
  <c r="I7" i="3"/>
  <c r="H7" i="3"/>
  <c r="C28" i="2"/>
  <c r="C27" i="2"/>
  <c r="K12" i="2"/>
  <c r="I12" i="2"/>
  <c r="H12" i="2"/>
  <c r="K7" i="2"/>
  <c r="I7" i="2"/>
  <c r="H7" i="2"/>
  <c r="K15" i="2"/>
  <c r="I15" i="2"/>
  <c r="H15" i="2"/>
  <c r="K10" i="2"/>
  <c r="I10" i="2"/>
  <c r="H10" i="2"/>
  <c r="K14" i="2"/>
  <c r="I14" i="2"/>
  <c r="H14" i="2"/>
  <c r="K13" i="2"/>
  <c r="I13" i="2"/>
  <c r="H13" i="2"/>
  <c r="K11" i="2"/>
  <c r="I11" i="2"/>
  <c r="H11" i="2"/>
  <c r="K9" i="2"/>
  <c r="I9" i="2"/>
  <c r="H9" i="2"/>
  <c r="K8" i="2"/>
  <c r="I8" i="2"/>
  <c r="H8" i="2"/>
  <c r="K32" i="10" l="1"/>
  <c r="K26" i="12"/>
  <c r="K55" i="13"/>
  <c r="K23" i="11"/>
  <c r="K23" i="9"/>
  <c r="K20" i="8"/>
  <c r="K31" i="7"/>
  <c r="K22" i="5"/>
  <c r="K23" i="4"/>
  <c r="K26" i="3"/>
  <c r="K28" i="6"/>
</calcChain>
</file>

<file path=xl/sharedStrings.xml><?xml version="1.0" encoding="utf-8"?>
<sst xmlns="http://schemas.openxmlformats.org/spreadsheetml/2006/main" count="2042" uniqueCount="384">
  <si>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</si>
  <si>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</si>
  <si>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</si>
  <si>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</si>
  <si>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</si>
  <si>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</si>
  <si>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 xml:space="preserve">อื่น ๆ </t>
  </si>
  <si>
    <t>รวม</t>
  </si>
  <si>
    <t>ปัญหา/อุปสรรค</t>
  </si>
  <si>
    <t>ข้อเสนอแนะ</t>
  </si>
  <si>
    <t>แบบ สรข.1</t>
  </si>
  <si>
    <t>ลำดับที่</t>
  </si>
  <si>
    <t>งานจัดซื้อ/จัดจ้าง</t>
  </si>
  <si>
    <t>จ้างซ้อมเครื่องปริ้นเตอร์</t>
  </si>
  <si>
    <t>เฉพาะเจะจง</t>
  </si>
  <si>
    <t>บริษัท จีเนียส ไอที เซอร์วิส จำกัด</t>
  </si>
  <si>
    <t>เป็นเงิน</t>
  </si>
  <si>
    <t>จ้างทำพวงมาลา งานวันรพี</t>
  </si>
  <si>
    <t>พนาวรรณ ฟลาวเวอร์</t>
  </si>
  <si>
    <t>จ้างถ่ายสำเนาพร้อมจัดทำเล่ม</t>
  </si>
  <si>
    <t>นางสาวศิริลักษณ์  ภูบรนภรณ์</t>
  </si>
  <si>
    <t>สรุปผลการดำเนินการจัดซื้อ/จัดจ้างในรอบเดือน พฤศจิกายน 2567</t>
  </si>
  <si>
    <t>จ้างซ่อมรถยนต์ส่วนกลาง นค 4285</t>
  </si>
  <si>
    <t>จ่างถ่ายเอกสารระเบียบวาระประชุม</t>
  </si>
  <si>
    <t>จ้างซ่อมเครื่องกรองน้ำ</t>
  </si>
  <si>
    <t>สุดดีพงษ์ พาณิชย์</t>
  </si>
  <si>
    <t>ซื้อวัสดุก่อสร้าง 4 รายการ</t>
  </si>
  <si>
    <t>บริษัท ชวนิชคอนกรีต จำกัด</t>
  </si>
  <si>
    <t>สรุปผลการดำเนินการจัดซื้อ/จัดจ้างในรอบเดือน ธันวาคม 2567</t>
  </si>
  <si>
    <t>จ้างเปลี่ยนถ่ายน้ำมันเครื่อง นค 6085</t>
  </si>
  <si>
    <t>บริษัท โตโยต้านครสวรรค์ 1981 จำกัด</t>
  </si>
  <si>
    <t>จ้างจัดสถานที่พีธีรับพระราชทานเครื่องราชฯ</t>
  </si>
  <si>
    <t>บริษัท โปรพริ้นต์ อินโนเวชั่น</t>
  </si>
  <si>
    <t>จ้างทำป้ายไวนิลประชาสัมพันธ์รับนักเรียน</t>
  </si>
  <si>
    <t>อิงค์เจ็ท 88</t>
  </si>
  <si>
    <t>จ้างเหมาขนย้ายวัสดุ ห้องบุคคล</t>
  </si>
  <si>
    <t>น.ส.วิลาสินี พุ่มเกิด</t>
  </si>
  <si>
    <t>จ้างทำพวงมาลา</t>
  </si>
  <si>
    <t>ซื้อวัสดุสำนักงาน (กลุ่มบุคคล)</t>
  </si>
  <si>
    <t>หจก.ศรีมาตุลี</t>
  </si>
  <si>
    <t>ซื้อวัสดุก่อสร้าง 7 รายการ</t>
  </si>
  <si>
    <t>ชวนมิตรคอนกรีตบล็อค/เสริมมั่นคงคอนกรีต</t>
  </si>
  <si>
    <t>ซื้อกุญแจเปลี่ยนห้องพัสดุ</t>
  </si>
  <si>
    <t>ช่างอู๊ด กระจก-อลูมิเนียม</t>
  </si>
  <si>
    <t>ซื้อวัสดุสำนักงาน</t>
  </si>
  <si>
    <t>ที.เอ็น.กราฟฟิคแอนด์ดีไซด์</t>
  </si>
  <si>
    <t>ซื้อวัสดุสำนักงาน จำนวน 1 ชุด</t>
  </si>
  <si>
    <t>สรุปผลการดำเนินการจัดซื้อ/จัดจ้างในรอบเดือน มกราคม 2568</t>
  </si>
  <si>
    <t>จ้างซ้อมคอมพิวเตอร์</t>
  </si>
  <si>
    <t>จ้างซ้อมครุภัณฑ์คอมพิวเตอร์</t>
  </si>
  <si>
    <t>จ้างเหมาจัดเตรียมและตกแต่งสถานที่วันครู</t>
  </si>
  <si>
    <t>ร้านบ้านวาสนา</t>
  </si>
  <si>
    <t>ซื้ออุปกรณ์สำหรับห้องประชุม</t>
  </si>
  <si>
    <t>หจก.วิทยาภัณฑ์ 1974</t>
  </si>
  <si>
    <t>ซื้อวัสดุสำนักงาน(กลุ่มอำนวยการ)</t>
  </si>
  <si>
    <t>ซื้อวัสดุสำนักงาน(กลุ่มพัฒฯ)</t>
  </si>
  <si>
    <t>ซื้อวัสดุสำนักงาน(กลุ่มนโยบายและแผน)</t>
  </si>
  <si>
    <t>ซื้อวัสดุเพื่อทำที่จอดรถในสำนักงาน (สพม.นว)</t>
  </si>
  <si>
    <t>ชวนิชคอนกรีต</t>
  </si>
  <si>
    <t>สรุปผลการดำเนินการจัดซื้อ/จัดจ้างในรอบเดือน กุมภาพันธ์ 2568</t>
  </si>
  <si>
    <t>จ้างซ่อมเครื่องปรับอากาศ 1 เครื่อง</t>
  </si>
  <si>
    <t>หจก.อุดมไพบูย์เซลแอนด์เซอร์วิส</t>
  </si>
  <si>
    <t>จ้างซ่อมเครื่องถ่ายเอกสาร (กลุ่มนโยบายและแผน)</t>
  </si>
  <si>
    <t>บริษัท ริโก้(ประเทศไทย)จำกัด</t>
  </si>
  <si>
    <t>จ้างทำตรายาง</t>
  </si>
  <si>
    <t>หสน.แสงศิลป์การพิมพ์</t>
  </si>
  <si>
    <t>จ้างถ่ายน้ำมันเครื่อง นค4235</t>
  </si>
  <si>
    <t>ซื้อวัสดุสำนักงาน(โครงการโรงเรียนคุณธรรม)</t>
  </si>
  <si>
    <t>ซื้อวัสดุสำนักงาน(กลุ่มส่งเสริมฯ)</t>
  </si>
  <si>
    <t>จรัญทิยา</t>
  </si>
  <si>
    <t>ซื้อแบตเตอรี่ GF (นว 6085)</t>
  </si>
  <si>
    <t>เทคนิคการไฟฟ้า</t>
  </si>
  <si>
    <t>ร้านตี๋น้อยการเกษตร</t>
  </si>
  <si>
    <t>สรุปผลการดำเนินการจัดซื้อ/จัดจ้างในรอบเดือน มีนาคม 2568</t>
  </si>
  <si>
    <t>ซื้อคอนกรีตสำเร็จรูป</t>
  </si>
  <si>
    <t>บริษัท ปูนซีเม็นต์ไทย(ลำปาง)จำกัด</t>
  </si>
  <si>
    <t>จ้างถ่ายเอกสารรายงานการประชุม</t>
  </si>
  <si>
    <t>จ้างถ่ายสำเนาพร้อมทำเล่มระเบียบวาระการประชุม</t>
  </si>
  <si>
    <t>จ้างถ่ายเอกสารระเบียบวาระประชุม</t>
  </si>
  <si>
    <t>จ้างถ่ายน้ำมันเครื่องรถยนต์ส่วนกลาง นค6085</t>
  </si>
  <si>
    <t>จ้างถ่ายน้ำมันเครื่องรถยนต์ส่วนกลาง นค4285</t>
  </si>
  <si>
    <t>ซื้อวัสดุสำนักงาน(กลุ่มนิเทคฯ)</t>
  </si>
  <si>
    <t>ซื้อวัสดุสำนักงาน(กลุ่มบริหารงานบุคคล)</t>
  </si>
  <si>
    <t>ซื้อวัสดุสำนักงาน(กลุ่มตรวจสอบภายใน)</t>
  </si>
  <si>
    <t>สรุปผลการดำเนินการจัดซื้อ/จัดจ้างในรอบเดือน เมษายน 2568</t>
  </si>
  <si>
    <t>จ้างถ่ายเอกสารประกอบพิจารณาประชุม</t>
  </si>
  <si>
    <t>ซื้อวัสดุสำนักงาน(กลุ่มนิเทศ ติดตามฯ)</t>
  </si>
  <si>
    <t>ซื้อวัสดุอุปกรณืเพื่อใช้ในการดำเนินการประชุม</t>
  </si>
  <si>
    <t>บ.ที.เอ็น.ดี คิทเช่นแวร์จำกัด</t>
  </si>
  <si>
    <t>ซื้อวัสดุอุปกรณ์เพื่อใช้ทำความสะอาด(กลุ่มนิเทศฯ)</t>
  </si>
  <si>
    <t>บ.โฮม โปรดักส์ เซ็นเตอร์ จำกัด</t>
  </si>
  <si>
    <t>สรุปผลการดำเนินการจัดซื้อ/จัดจ้างในรอบเดือน พฤษภาคม 2568</t>
  </si>
  <si>
    <t>จ้างซ่อมเครื่องปรับอากาศ</t>
  </si>
  <si>
    <t>นายศักดิ์สิทธิ์ เนียมทัด</t>
  </si>
  <si>
    <t>ซื้อวัสดุสำนักงาน(กลุ่มบุคคลฯ)</t>
  </si>
  <si>
    <t>บ.ชวนิชคอนกรีต</t>
  </si>
  <si>
    <t>ซื้อวัสดุสำหรับทำชั้นเก็บเอกสาร</t>
  </si>
  <si>
    <t>ซื้อวัสดุอุปกรณ์เพื่อใช้(กลุ่มอำนวยการ)</t>
  </si>
  <si>
    <t>ช.ชะวารากิจ 2022</t>
  </si>
  <si>
    <t>สรุปผลการดำเนินการจัดซื้อ/จัดจ้างในรอบเดือน มิถุนายน 2568</t>
  </si>
  <si>
    <t>จ้างต่อกรมธรรม์ประกันภัย ทะเบียน นค 6085</t>
  </si>
  <si>
    <t>บ.เทเวตประกันภัย จำกัด</t>
  </si>
  <si>
    <t>จ้างถ่ายเอกสารจัดทำคู่มือ (ก.ต.ป.น.)</t>
  </si>
  <si>
    <t>จ้างทำตรายาง(กลุ่มอำนวยการ)</t>
  </si>
  <si>
    <t>ทองประภา แอร์ คอนดิชั่นเนอร์</t>
  </si>
  <si>
    <t>จ้างซ่อมปริ้นเตอร์(กลุ่มบริหารงานบุคคล)</t>
  </si>
  <si>
    <t>บ.ยูนิตี้ ไอที ซิสเต็ม จำกัด</t>
  </si>
  <si>
    <t>จ้างซ่อมรถยนต์ส่วนกลาง นค6085</t>
  </si>
  <si>
    <t>จ้างซ่อมเครื่องปรับอากาศ 16 เครื่อง</t>
  </si>
  <si>
    <t>จ้างซ่อมปริ้นเตอร์(กลุ่มส่งเสริมฯ)</t>
  </si>
  <si>
    <t>หจก.สุกัญญาซัพพลาย</t>
  </si>
  <si>
    <t>วื้อวัสดุสำนักงาน</t>
  </si>
  <si>
    <t>บ.ซีอาร์ซี ไทวัสดุ จำกัด</t>
  </si>
  <si>
    <t>ซื้อวัสดุสำนักงาน(กลุ่มนิเทศฯ)</t>
  </si>
  <si>
    <t>ซื้อระบบเครื่องเสียง</t>
  </si>
  <si>
    <t>POKไลค์แอนด์ซาวด์</t>
  </si>
  <si>
    <t>ซื้อวัสดุใช้ห้องประชุม</t>
  </si>
  <si>
    <t>ซื้อวัสดุสำนักงาน(กลุ่มนิเทศ)</t>
  </si>
  <si>
    <t>สรุปผลการดำเนินการจัดซื้อ/จัดจ้างในรอบเดือน กรกฎาคม 2568</t>
  </si>
  <si>
    <t>จ้างทำป้ายไวนิล</t>
  </si>
  <si>
    <t>อิงค์เจ็ท.88</t>
  </si>
  <si>
    <t>จ้างถ่ายเล่มเอกสารแบบติดตามเพื่อพัฒนาการบริหาร</t>
  </si>
  <si>
    <t>จ้างถ่ายเอกสารทะเบียนประวัติของข้าราชการฯ</t>
  </si>
  <si>
    <t>จ้างซ่อมปริ้นเตอร์</t>
  </si>
  <si>
    <t>จ้างถ่ายสำเนาคู่มือเกียนณอายุราชการ</t>
  </si>
  <si>
    <t>บ้านเบญจรงค์</t>
  </si>
  <si>
    <t>ซื้อวัสดุอุปกรณ์เชิงปฏิบัติการ AI(นิเทศฯ)</t>
  </si>
  <si>
    <t>ซื้อหมึกพิมพ์ จำนวน 3 รายการ</t>
  </si>
  <si>
    <t>ซื้อหนังสือโครงการส่งเสริมการอ่านพระราชนิพนธ์ฯ</t>
  </si>
  <si>
    <t>มูลนิธิสมเด็จพระเทพรัตนราชสุดา</t>
  </si>
  <si>
    <t>สรุปผลการดำเนินการจัดซื้อ/จัดจ้างในรอบเดือน สิงหาคม 2568</t>
  </si>
  <si>
    <t>จ้างซ่อมปริ้นเตอร์ 3 เครื่อง</t>
  </si>
  <si>
    <t>จ้างถ่ายเอกสารอบรมโครงการ</t>
  </si>
  <si>
    <t>จ้างถ่ายเอกสารอบรม</t>
  </si>
  <si>
    <t>จ้างถ่ายสำเนาพร้อมทำเล่ม1 อำเภอ 1 รร</t>
  </si>
  <si>
    <t>จ้างทำบัตรข้าราชการครูฯ</t>
  </si>
  <si>
    <t>หจก.ริมปิงการพิมพ์</t>
  </si>
  <si>
    <t>จ้างเช่าใช้ Hosting</t>
  </si>
  <si>
    <t>นายวีระเทพ เจริญงามวงศ์วาน</t>
  </si>
  <si>
    <t>ซื้อวัสดุโครงการหลักสูตรระยะสั้นฯ</t>
  </si>
  <si>
    <t>หจก.สมนึกดอกไม้ผ้า</t>
  </si>
  <si>
    <t>ตี๋น้อยการเกษตร</t>
  </si>
  <si>
    <t>ซื้อวัสดุในการจัดประชุมฯ</t>
  </si>
  <si>
    <t>ซื้อวัสดุอุปกรณ์เครื่องปริ้นเตอร์</t>
  </si>
  <si>
    <t>บ.ชวนิชคอนกรีต จำกัด</t>
  </si>
  <si>
    <t>ซื้อวัสดุอุปกรณ์กิจกรรม3</t>
  </si>
  <si>
    <t>ซื้อกรอบเกียรติบัตร สุขาดีฯ</t>
  </si>
  <si>
    <t>สรุปผลการดำเนินการจัดซื้อ/จัดจ้างในรอบเดือน กันยายน 2568</t>
  </si>
  <si>
    <t>จ้างออกข้อสอบ ภาค ก</t>
  </si>
  <si>
    <t>ม.ธรรมศาสตร์</t>
  </si>
  <si>
    <t>จ้างพิมพ์เกียรติบัตร ประกวดผลงาน Best Practice</t>
  </si>
  <si>
    <t>จ้างซ่อมวัสดุอุปกรณ์เครื่องปริ้นเตอร์</t>
  </si>
  <si>
    <t>จ้างทำโล่รางวัล พร้อมกล่อง</t>
  </si>
  <si>
    <t>นิวสปอร์ต ช็อกเกอร์</t>
  </si>
  <si>
    <t>จ้างถ่ายสำเนาพร้อมทำเล่มประเมินคุณภาพภายใน</t>
  </si>
  <si>
    <t>นายจักกฤษ ทศดี</t>
  </si>
  <si>
    <t>จ้างทำโล่รางวัลอะคริลิคทำสกรีน 8 นิ้ว</t>
  </si>
  <si>
    <t>จ้างทำโล่รางวัลอะคริลิค</t>
  </si>
  <si>
    <t>จ้างเปลี่ยนถ่ายน้ำมันเครื่องรถยนต์ส่วนกลาง นค6085</t>
  </si>
  <si>
    <t>จ้างตกแต่งสถานที่ รร.นครสวรรค์</t>
  </si>
  <si>
    <t>จ้างเช็คระยะรถยนต์ส่วนกลาง นค4285</t>
  </si>
  <si>
    <t>จ้างซ่อมบำรุงเครื่องรถยนต์ส่วนกลาง นค4285</t>
  </si>
  <si>
    <t>จ้างปรับปรุงเว็ปไซต์สำนักงาน</t>
  </si>
  <si>
    <t>สมนึก สมัครเขตร</t>
  </si>
  <si>
    <t>จ้างพิมพ์เกียรติบัตรรายชื่อผู้เกษียณอายุ</t>
  </si>
  <si>
    <t>ร้านโพกัส 2</t>
  </si>
  <si>
    <t xml:space="preserve">จ้างเหมาจัดทำ VTR </t>
  </si>
  <si>
    <t>นายถาวร เหล่าเขตกิจ</t>
  </si>
  <si>
    <t>ซื้ออุปกรณ์ ค่าย สพฐ สร้างสรรค์ ปันสุข</t>
  </si>
  <si>
    <t>ซื้อวัสดุสำนักงาน DLTV</t>
  </si>
  <si>
    <t>ซื้อวัสดุ โครงการแผนระยะ 3 ปี</t>
  </si>
  <si>
    <t>หจก.ศรีมาตุลีเซ็นเตอร์</t>
  </si>
  <si>
    <t>ซื้อกรอบเกียรติบัตร พัฒนาครู</t>
  </si>
  <si>
    <t xml:space="preserve">ร้านโพกัส </t>
  </si>
  <si>
    <t>ซื้อวัสดุอุปกรณ์กิจกรรม</t>
  </si>
  <si>
    <t>ซื้อวัสดุ สำนักงานกิจกรรม</t>
  </si>
  <si>
    <t xml:space="preserve">ซื้อกรอบเกียรติบัตร </t>
  </si>
  <si>
    <t>ซื้ออุปกรณ์ ริบบิ้น</t>
  </si>
  <si>
    <t>ซื้อวัสดุอุปกรณ์กันน้ำท่วม</t>
  </si>
  <si>
    <t>วื้อวัสดุทำความสะอาด</t>
  </si>
  <si>
    <t>ซื้อวัสดุ ริบบิ้น</t>
  </si>
  <si>
    <t>ซื้อวัสดุปรับปรุงห้องประชุม</t>
  </si>
  <si>
    <t>บ.เซวาสโตร์ จำกัด</t>
  </si>
  <si>
    <t>จ้างพิมพ์เกียรติบัตร</t>
  </si>
  <si>
    <t>ซื้อวัสดุอุปกรณ์บำรุงรักษา</t>
  </si>
  <si>
    <t>ซื้อวัสดุบำรุงสำนักงาน</t>
  </si>
  <si>
    <t>ซื้อวัสดุโครงการส่งเสริมพัฒนาทักษะชีวิต</t>
  </si>
  <si>
    <t>รายงานสรุปผลการจัดซื้อจัดจ้างของ สำนักงานเขตพื้นที่การศึกษามัธยมศึกษานครสวรรค์</t>
  </si>
  <si>
    <t>ประจำปีงบประมาณ พ.ศ. 2568</t>
  </si>
  <si>
    <t>-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</si>
  <si>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</si>
  <si>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</si>
  <si>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</si>
  <si>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แบบสรุปผลการดำเนินการจัดซื้อจัดจ้างในรอบเดือน ตุลาคม 2567</t>
  </si>
  <si>
    <t>เฉพาะเจาะจง</t>
  </si>
  <si>
    <t>สำนักงานเขตพื้นที่การศึกษามัธยมศึกษานครสวรรค์</t>
  </si>
  <si>
    <t>ข้อมูล ณ วันที่ 31 ตุลาคม 2567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</si>
  <si>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</si>
  <si>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</si>
  <si>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ราคากลาง (บาท)</t>
  </si>
  <si>
    <t>วงเงินที่จัดซื้อหรือจัดจ้าง (บาท)</t>
  </si>
  <si>
    <t>ข้อมูล ณ วันที่ 30 กันยายน 2568</t>
  </si>
  <si>
    <t xml:space="preserve">เป็นผู้เสนอราคาที่ต่ำสุด </t>
  </si>
  <si>
    <t>จ้างเหมาบริการ</t>
  </si>
  <si>
    <t>นายวิจารณ์ ปรีชาจารย์</t>
  </si>
  <si>
    <t>น.ส.อัจจิมา พุฒจิระ</t>
  </si>
  <si>
    <t>ว่าที่ ร.ต.สุรเศรษฐ์ ศรชัย</t>
  </si>
  <si>
    <t>น.ส.ฐิตสิริ คงเมือง</t>
  </si>
  <si>
    <t>นางจริยารัตน์ บัวบุญ</t>
  </si>
  <si>
    <t>นางอัมพร ชาวไทย</t>
  </si>
  <si>
    <t>นางลมัย จันทร์น้อย</t>
  </si>
  <si>
    <t>นายวรากรณ์ สุนทรวิภาต</t>
  </si>
  <si>
    <t>น.ส.บงกชธนศร สอนไวสาด</t>
  </si>
  <si>
    <t>น.ส.สุธาสินี สารชาติ</t>
  </si>
  <si>
    <t>นายรุ่ง บัวบุญ</t>
  </si>
  <si>
    <t>จ้างเหมาบริการ (ครูผู้ทรงฯ)</t>
  </si>
  <si>
    <t>นางพรทิวา ยี่สาคร</t>
  </si>
  <si>
    <t>วันที่ 30 พฤศจิกายน 2567</t>
  </si>
  <si>
    <t>จัดซื้อครุภัณฑ์เครื่องตัดหญ้า</t>
  </si>
  <si>
    <t>ใบสั่งซื้อ 1/2568</t>
  </si>
  <si>
    <t>ใบสั่งจ้าง 14/2568</t>
  </si>
  <si>
    <t>ใบสั่งจ้าง 13/2568</t>
  </si>
  <si>
    <t>บริษัท วิริยะยานยนต์</t>
  </si>
  <si>
    <t xml:space="preserve">จัดซื้อวัสดุสำนักงาน </t>
  </si>
  <si>
    <t>เป็นผู้เสนอราคาที่ต่ำสุด</t>
  </si>
  <si>
    <t>ใบสั่งซื้อ 2/2568</t>
  </si>
  <si>
    <t>จัดซื้อวัสดุสำนักงาน</t>
  </si>
  <si>
    <t>จัดซื้อวัสดุสำหรับทำถนน</t>
  </si>
  <si>
    <t>ใบสั่งซื้อ 3/2568</t>
  </si>
  <si>
    <t>ซื้อวัสดุสอบ O-NET ม.3</t>
  </si>
  <si>
    <t>ใบสั่งซื้อ 4/2568</t>
  </si>
  <si>
    <t>ซื้อชุดเฉลิมพระเกียรติ</t>
  </si>
  <si>
    <t>ใบสั่งซื้อ 5/2568</t>
  </si>
  <si>
    <t>ซื้อวัสดุสอบ O-NET ชั้น ม.6</t>
  </si>
  <si>
    <t>ใบสั่งซื้อ 6/2568</t>
  </si>
  <si>
    <t xml:space="preserve">ซื้อวัสดุสำนักงาน </t>
  </si>
  <si>
    <t>ซื้อวัสดุสำนักงาน (กลุ่มอำนวยการ)</t>
  </si>
  <si>
    <t>ใบสั่งซื้อ 9/2568</t>
  </si>
  <si>
    <t>ใบสั่งซื้อ 8/2568</t>
  </si>
  <si>
    <t>จัดซื้อวัสดุสอบ O-NET ม.3</t>
  </si>
  <si>
    <t>ใบสั่งซื้อ 10/2568</t>
  </si>
  <si>
    <t>ใบสั่งซื้อ 11/2568</t>
  </si>
  <si>
    <t>ใบสั่งซื้อ 12/2568</t>
  </si>
  <si>
    <t>จัดจ้างจัดเวลาทีและเครื่องเสียงงานศิลปหัตถกรรมนักเรียน</t>
  </si>
  <si>
    <t>ใบสั่งจ้าง 15/2568</t>
  </si>
  <si>
    <t>จ้างเหมาบริการเต็นท์ และโต๊ะเก้าอี้</t>
  </si>
  <si>
    <t>ใบสั่งจ้าง 16/2568</t>
  </si>
  <si>
    <t>ใบสั่งจ้าง 17/2568</t>
  </si>
  <si>
    <t>ใบสั่งจ้าง 18/2568</t>
  </si>
  <si>
    <t>ใบสั่งซื้อ 18/2568</t>
  </si>
  <si>
    <t>ใบสั่งจ้าง 19/2568</t>
  </si>
  <si>
    <t>ใบสั่งซื้อ 19/2568</t>
  </si>
  <si>
    <t>ใบสั่งจ้าง 20/2568</t>
  </si>
  <si>
    <t>ใบสั่งจ้าง 21/2568</t>
  </si>
  <si>
    <t>ใบสั่งซื้อ 21/2568</t>
  </si>
  <si>
    <t>ใบสั่งจ้าง 22/2568</t>
  </si>
  <si>
    <t>ใบสั่งซื้อ 22/2568</t>
  </si>
  <si>
    <t>ใบสั่งจ้าง 23/2568</t>
  </si>
  <si>
    <t>นายวรากร สุทธวิภาต</t>
  </si>
  <si>
    <t>ใบสั่งจ้าง 24/2568</t>
  </si>
  <si>
    <t>ใบสั่งจ้าง 25/2568</t>
  </si>
  <si>
    <t>ใบสั่งจ้าง 26/2568</t>
  </si>
  <si>
    <t>ซื้อวัสดุสำนักงาน (วัสดุใช้ในการสอบฯ)</t>
  </si>
  <si>
    <t>ใบสั่งซื้อ 13/2568</t>
  </si>
  <si>
    <t>ใบสั่งจ้าง 27/2568</t>
  </si>
  <si>
    <t>ใบสั่งจ้าง 28/2568</t>
  </si>
  <si>
    <t>ใบสั่งจ้าง 29/2568</t>
  </si>
  <si>
    <t>นางลมัย จันทร์ลอย</t>
  </si>
  <si>
    <t>ใบสั่งจ้าง 30/2568</t>
  </si>
  <si>
    <t>ใบสั่งจ้าง 31/2568</t>
  </si>
  <si>
    <t>ใบสั่งจ้าง 32/2568</t>
  </si>
  <si>
    <t>ค่าซ่อมแซมห้องประชุมสารสนเทศ</t>
  </si>
  <si>
    <t>ใบสั่งจ้าง 33/2568</t>
  </si>
  <si>
    <t>ค่าซ่อมแซมห้อง ผอ.กลุ่มนิเทศ</t>
  </si>
  <si>
    <t>ใบสั่งจ้าง 34/2568</t>
  </si>
  <si>
    <t>10/04/268</t>
  </si>
  <si>
    <t>จัดซื้อวัสดุเพื่อใช้ในห้องประชุม</t>
  </si>
  <si>
    <t>ใบสั่งซื้อ 14/2568</t>
  </si>
  <si>
    <t>จัดซื้อวัสดุกลุ่มบริหารงานบุคคล</t>
  </si>
  <si>
    <t>ใบสั่งซื้อ 15/2568</t>
  </si>
  <si>
    <t>จัดซื้อวัสดุกลุ่มอำนวยการ</t>
  </si>
  <si>
    <t>ใบสั่งซื้อ 16/2568</t>
  </si>
  <si>
    <t>จัดซื้อวัสดุกลุ่มบริหารงานการเงินและสท.</t>
  </si>
  <si>
    <t>ใบสั่งซื้อ 17/2568</t>
  </si>
  <si>
    <t>จัดซื้อวัสดุกลุ่มนโยบายและแผน</t>
  </si>
  <si>
    <t>จัดซื้อวัสดุกลุ่มส่งเสริม</t>
  </si>
  <si>
    <t>จัดซื้อวัสดุ กลุ่มอำนวยการ</t>
  </si>
  <si>
    <t>ใบสั่งซื้อ 20/2568</t>
  </si>
  <si>
    <t>ใบสั่งจ้าง 35/2568</t>
  </si>
  <si>
    <t>จ้างซ่อมแอร์ห้องส่งเสริม</t>
  </si>
  <si>
    <t>ใบสั่งจ้าง 36/2568</t>
  </si>
  <si>
    <t>ใบสั่งจ้าง 37/2568</t>
  </si>
  <si>
    <t>ใบสั่งจ้าง 38/2568</t>
  </si>
  <si>
    <t>ใบสั่งจ้าง 39/2568</t>
  </si>
  <si>
    <t>ใบสั่งซื้อ 39/2568</t>
  </si>
  <si>
    <t>ใบสั่งจ้าง 40/2568</t>
  </si>
  <si>
    <t>ใบสั่งซื้อ 40/2568</t>
  </si>
  <si>
    <t>ใบสั่งจ้าง 42/2568</t>
  </si>
  <si>
    <t>จ้างเหมาบริการรถบัส (งานพัฒนาบุคคล)</t>
  </si>
  <si>
    <t>ใบสั่งจ้าง 41/2568</t>
  </si>
  <si>
    <t>ใบสั่งซื้อ 41/2568</t>
  </si>
  <si>
    <t>จ้างย้ายเครื่องปรับอากาศ</t>
  </si>
  <si>
    <t>ใบสั่งจ้าง 43/2568</t>
  </si>
  <si>
    <t>ใบสั่งซื้อ 23/2568</t>
  </si>
  <si>
    <t>ใบสั่งซื้อ 25/2568</t>
  </si>
  <si>
    <t>ใบสั่งจ้าง 44/2568</t>
  </si>
  <si>
    <t>ใบสั่งจ้าง 45/2568</t>
  </si>
  <si>
    <t>ใบสั่งจ้าง 48/2568</t>
  </si>
  <si>
    <t>ใบสั่งจ้าง 46/2568</t>
  </si>
  <si>
    <t>จัดซื้อวัสดุ</t>
  </si>
  <si>
    <t>จ้างเหมาบริการ (ครูผู้ทรงคุณค่า)</t>
  </si>
  <si>
    <t>ใบสั่งจ้าง 47/2568</t>
  </si>
  <si>
    <t>ใบสั่งซื้อ 26/2568</t>
  </si>
  <si>
    <t>จัดซื้อวัสดุสำนักงาน (กองกลาง)</t>
  </si>
  <si>
    <t>ใบสั่งซื้อ 27/2568</t>
  </si>
  <si>
    <t>จัดซื้อกรอบเกียรติบัตร</t>
  </si>
  <si>
    <t>ใบสั่งซื้อ 28/2568</t>
  </si>
  <si>
    <t>จัดซื้ออะคริลิค งานนิเทศ</t>
  </si>
  <si>
    <t>ใบสั่งซื้อ 29/2568</t>
  </si>
  <si>
    <t>ใบสั่งซื้อ 30/2568</t>
  </si>
  <si>
    <t>วันที่   31  สิงหาคม  2568</t>
  </si>
  <si>
    <t>จ้างซ่อมจุดเช็คอิน สพม.นว</t>
  </si>
  <si>
    <t>ใบสั่งจ้าง 65/2568</t>
  </si>
  <si>
    <t>ใบสั่งซื้อ 31/2568</t>
  </si>
  <si>
    <t>ใบสั่งซื้อ 32/2568</t>
  </si>
  <si>
    <t>ใบสั่งซื้อ 33/2568</t>
  </si>
  <si>
    <t>ใบสั่งซื้อ 34/2568</t>
  </si>
  <si>
    <t>ใบสั่งซื้อ 35/2568</t>
  </si>
  <si>
    <t>ใบสั่งซื้อ 36/2568</t>
  </si>
  <si>
    <t>ใบสั่งซื้อ 37/2568</t>
  </si>
  <si>
    <t>ใบสั่งซื้อ 38/2568</t>
  </si>
  <si>
    <t>จัดซื้อหมึก และวัสดุคอมพิวเตอร์</t>
  </si>
  <si>
    <t>ใบสั่งซื้อ 42/2568</t>
  </si>
  <si>
    <t>จัดซื้อผ้าคลุมเก้าอี้</t>
  </si>
  <si>
    <t>ใบสั่งซื้อ 43/2568</t>
  </si>
  <si>
    <t>ใบสั่งจ้าง 59/2568</t>
  </si>
  <si>
    <t>ใบสั่งจ้าง 57/2568</t>
  </si>
  <si>
    <t>ใบสั่งจ้าง 58/2568</t>
  </si>
  <si>
    <t>ใบสั่งจ้าง 63/2568</t>
  </si>
  <si>
    <t>ใบสั่งจ้าง 64/2568</t>
  </si>
  <si>
    <t>ใบสั่งจ้าง 62/2568</t>
  </si>
  <si>
    <t>ใบสั่งจ้าง 61/2568</t>
  </si>
  <si>
    <t>วันที่ 31  ธันวาคม  2567</t>
  </si>
  <si>
    <t>วันที่ 31 มกราคม 2568</t>
  </si>
  <si>
    <t>วันที่  28  กุมภาพันธ์  2568</t>
  </si>
  <si>
    <t>วันที่ 31 มีนาคม 2568</t>
  </si>
  <si>
    <t>วันที่ 30 เมษายน 2568</t>
  </si>
  <si>
    <t>วันที่  31 พฤษภาคม  2568</t>
  </si>
  <si>
    <t>วันที่ 30 มิถุนายน 2568</t>
  </si>
  <si>
    <t>วันที่  31 กรกฎาคม 2568</t>
  </si>
  <si>
    <t>บริษัท เซวาสโตร์ จำกัด</t>
  </si>
  <si>
    <t>ต้า หลง ริช เอ็นเตอร์ไพรส์</t>
  </si>
  <si>
    <t>หจก.ภู่ขจร 2018</t>
  </si>
  <si>
    <t>นายเกรียงไกร ประพันธเทวา</t>
  </si>
  <si>
    <t>ร้านทองประภาแอร์ คอนดิชั่นเนอร์</t>
  </si>
  <si>
    <t>หจก.โชคประเสริฐ</t>
  </si>
  <si>
    <t>นายธรรมนูญ วรฤทิ</t>
  </si>
  <si>
    <t xml:space="preserve"> ใบสั่งจ้าง 1/2568</t>
  </si>
  <si>
    <t>ใบสั่งจ้าง 2/2568</t>
  </si>
  <si>
    <t>ใบสั่งจ้าง 3/2568</t>
  </si>
  <si>
    <t>ใบสั่งจ้าง 4/2568</t>
  </si>
  <si>
    <t>ใบสั่งจ้าง 5/2568</t>
  </si>
  <si>
    <t>ใบสั่งจ้าง 6/2568</t>
  </si>
  <si>
    <t>ใบสั่งจ้าง 7/2568</t>
  </si>
  <si>
    <t>ใบสั่งจ้าง 8/2568</t>
  </si>
  <si>
    <t>ใบสั่งจ้าง 9/2568</t>
  </si>
  <si>
    <t>ใบสั่งจ้าง 10/2568</t>
  </si>
  <si>
    <t>ใบสั่งจ้าง 11/2568</t>
  </si>
  <si>
    <t>ใบสั่งจ้าง12/2568</t>
  </si>
  <si>
    <t>ใบสั่งจ้าง  -</t>
  </si>
  <si>
    <t>ใบสั่งจ้าง -</t>
  </si>
  <si>
    <t>ใบสั่งซื้อ -</t>
  </si>
  <si>
    <t xml:space="preserve">ใบสั่งจ้าง  - </t>
  </si>
  <si>
    <t>ใบสั่งซื้อ  -</t>
  </si>
  <si>
    <t xml:space="preserve">ใบสั่งซื้อ - </t>
  </si>
  <si>
    <t>ใบสั่งจ้าง</t>
  </si>
  <si>
    <t xml:space="preserve">เกิดความล่าช้า ผิดพลาด </t>
  </si>
  <si>
    <t>รวมถึงความเร่งด่วนในการปฏิบัติการ ทำให้เสี่ยงต่อการเกิดข้อผิดพลาดในการปฏิบัติงานได้</t>
  </si>
  <si>
    <t>1. การจัดทำคุณลักษณะและรูปแบบรายการในการจัดซื้อจัดจ้าง ไม่ชัดเจน ทำให้การจัดซื้อจัดจ้าง</t>
  </si>
  <si>
    <t>2. เจ้าหน้าที่ที่ปฏิบัติงานพัสดุมีน้อย เมื่อเทียบกับปริมาณงาน ทำให้การดำเนินการจัดซื้อจัดจ้างล่าช้า</t>
  </si>
  <si>
    <t>1. ควรมีการส่งบุคลากรที่ปฏิบัติงานด้านพัสดุ เข้าอบรมเพิ่มเติมความรู้เกี่ยวกับงานพัสดุ เพื่อให้บุคลากร</t>
  </si>
  <si>
    <t xml:space="preserve">มีความรู้ความเข้าใจ เกี่ยวกับหลักเกณฑ์และวิธีการต่าง ๆ ที่เกี่ยวข้องกับงานพัสดุ </t>
  </si>
  <si>
    <t>2. เพิ่มเจ้าหน้าที่ที่ปฏิบัติงานด้านพัสดุ เพื่อลดความล่าช้า และ ข้อผิดพลาดในการปฏิบัติงาน</t>
  </si>
  <si>
    <t xml:space="preserve">   จำนวนโครงการ    จัดซื้อจัดจ้าง (ครั้ง)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</si>
</sst>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2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sz val="11"/>
      <color theme="0"/>
      <name val="TH SarabunPSK"/>
      <family val="2"/>
    </font>
    <font>
      <u val="double"/>
      <sz val="11"/>
      <color theme="1"/>
      <name val="TH SarabunPSK"/>
      <family val="2"/>
    </font>
    <font>
      <b/>
      <u val="double"/>
      <sz val="11"/>
      <color theme="1"/>
      <name val="TH SarabunPSK"/>
      <family val="2"/>
    </font>
    <font>
      <sz val="12"/>
      <name val="TH SarabunPSK"/>
      <family val="2"/>
    </font>
    <font>
      <b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name val="Cordia New"/>
      <family val="2"/>
    </font>
    <font>
      <sz val="12"/>
      <color theme="1"/>
      <name val="TH SarabunPSK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7" fillId="0" borderId="0"/>
  </cellStyleXfs>
  <cellXfs count="115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1" xfId="0" applyFont="1" applyBorder="1"/>
    <xf numFmtId="0" fontId="3" fillId="0" borderId="1" xfId="0" applyFont="1" applyBorder="1" applyAlignment="1">
      <alignment horizontal="center"/>
    </xf>
    <xf numFmtId="43" fontId="3" fillId="0" borderId="1" xfId="1" applyFont="1" applyBorder="1"/>
    <xf numFmtId="43" fontId="3" fillId="0" borderId="1" xfId="1" quotePrefix="1" applyFont="1" applyBorder="1" applyAlignment="1">
      <alignment horizontal="right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3" xfId="0" applyFont="1" applyFill="1" applyBorder="1" applyAlignment="1">
      <alignment shrinkToFit="1"/>
    </xf>
    <xf numFmtId="0" fontId="7" fillId="2" borderId="9" xfId="0" applyFont="1" applyFill="1" applyBorder="1" applyAlignment="1">
      <alignment shrinkToFi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shrinkToFit="1"/>
    </xf>
    <xf numFmtId="4" fontId="7" fillId="2" borderId="1" xfId="0" applyNumberFormat="1" applyFont="1" applyFill="1" applyBorder="1" applyAlignment="1">
      <alignment shrinkToFit="1"/>
    </xf>
    <xf numFmtId="0" fontId="7" fillId="2" borderId="11" xfId="0" applyFont="1" applyFill="1" applyBorder="1" applyAlignment="1">
      <alignment horizontal="center" shrinkToFit="1"/>
    </xf>
    <xf numFmtId="0" fontId="7" fillId="2" borderId="12" xfId="0" applyFont="1" applyFill="1" applyBorder="1" applyAlignment="1">
      <alignment horizontal="left" shrinkToFit="1"/>
    </xf>
    <xf numFmtId="0" fontId="7" fillId="2" borderId="13" xfId="0" applyFont="1" applyFill="1" applyBorder="1" applyAlignment="1">
      <alignment shrinkToFit="1"/>
    </xf>
    <xf numFmtId="4" fontId="7" fillId="2" borderId="14" xfId="0" applyNumberFormat="1" applyFont="1" applyFill="1" applyBorder="1" applyAlignment="1">
      <alignment shrinkToFit="1"/>
    </xf>
    <xf numFmtId="0" fontId="7" fillId="2" borderId="14" xfId="0" applyFont="1" applyFill="1" applyBorder="1" applyAlignment="1">
      <alignment shrinkToFit="1"/>
    </xf>
    <xf numFmtId="14" fontId="7" fillId="2" borderId="0" xfId="0" applyNumberFormat="1" applyFont="1" applyFill="1"/>
    <xf numFmtId="0" fontId="7" fillId="2" borderId="12" xfId="0" applyFont="1" applyFill="1" applyBorder="1" applyAlignment="1">
      <alignment horizontal="center" shrinkToFit="1"/>
    </xf>
    <xf numFmtId="0" fontId="7" fillId="2" borderId="2" xfId="0" applyFont="1" applyFill="1" applyBorder="1" applyAlignment="1">
      <alignment shrinkToFit="1"/>
    </xf>
    <xf numFmtId="4" fontId="7" fillId="2" borderId="10" xfId="0" applyNumberFormat="1" applyFont="1" applyFill="1" applyBorder="1" applyAlignment="1">
      <alignment shrinkToFit="1"/>
    </xf>
    <xf numFmtId="4" fontId="9" fillId="2" borderId="0" xfId="0" applyNumberFormat="1" applyFont="1" applyFill="1"/>
    <xf numFmtId="4" fontId="10" fillId="2" borderId="0" xfId="0" applyNumberFormat="1" applyFont="1" applyFill="1"/>
    <xf numFmtId="0" fontId="7" fillId="2" borderId="0" xfId="0" applyFont="1" applyFill="1" applyAlignment="1">
      <alignment shrinkToFit="1"/>
    </xf>
    <xf numFmtId="4" fontId="11" fillId="2" borderId="0" xfId="0" applyNumberFormat="1" applyFont="1" applyFill="1"/>
    <xf numFmtId="4" fontId="7" fillId="2" borderId="0" xfId="0" applyNumberFormat="1" applyFont="1" applyFill="1"/>
    <xf numFmtId="0" fontId="7" fillId="2" borderId="11" xfId="0" applyFont="1" applyFill="1" applyBorder="1" applyAlignment="1">
      <alignment horizontal="left" shrinkToFi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shrinkToFit="1"/>
    </xf>
    <xf numFmtId="4" fontId="7" fillId="0" borderId="1" xfId="0" applyNumberFormat="1" applyFont="1" applyBorder="1" applyAlignment="1">
      <alignment shrinkToFit="1"/>
    </xf>
    <xf numFmtId="0" fontId="7" fillId="0" borderId="12" xfId="0" applyFont="1" applyBorder="1" applyAlignment="1">
      <alignment horizontal="center" shrinkToFit="1"/>
    </xf>
    <xf numFmtId="0" fontId="7" fillId="0" borderId="12" xfId="0" applyFont="1" applyBorder="1" applyAlignment="1">
      <alignment horizontal="left" shrinkToFit="1"/>
    </xf>
    <xf numFmtId="0" fontId="7" fillId="0" borderId="2" xfId="0" applyFont="1" applyBorder="1" applyAlignment="1">
      <alignment shrinkToFit="1"/>
    </xf>
    <xf numFmtId="4" fontId="7" fillId="0" borderId="10" xfId="0" applyNumberFormat="1" applyFont="1" applyBorder="1" applyAlignment="1">
      <alignment shrinkToFit="1"/>
    </xf>
    <xf numFmtId="14" fontId="7" fillId="0" borderId="0" xfId="0" applyNumberFormat="1" applyFont="1"/>
    <xf numFmtId="0" fontId="7" fillId="0" borderId="0" xfId="0" applyFont="1"/>
    <xf numFmtId="0" fontId="8" fillId="2" borderId="0" xfId="0" applyFont="1" applyFill="1"/>
    <xf numFmtId="0" fontId="7" fillId="0" borderId="13" xfId="0" applyFont="1" applyBorder="1" applyAlignment="1">
      <alignment shrinkToFit="1"/>
    </xf>
    <xf numFmtId="4" fontId="7" fillId="0" borderId="14" xfId="0" applyNumberFormat="1" applyFont="1" applyBorder="1" applyAlignment="1">
      <alignment shrinkToFit="1"/>
    </xf>
    <xf numFmtId="0" fontId="5" fillId="0" borderId="15" xfId="0" applyFont="1" applyBorder="1" applyAlignment="1">
      <alignment horizontal="center"/>
    </xf>
    <xf numFmtId="43" fontId="5" fillId="0" borderId="15" xfId="1" applyFont="1" applyBorder="1" applyAlignment="1">
      <alignment horizontal="center"/>
    </xf>
    <xf numFmtId="0" fontId="6" fillId="0" borderId="9" xfId="0" applyFont="1" applyBorder="1"/>
    <xf numFmtId="0" fontId="3" fillId="0" borderId="9" xfId="0" applyFont="1" applyBorder="1" applyAlignment="1">
      <alignment horizontal="center"/>
    </xf>
    <xf numFmtId="43" fontId="3" fillId="0" borderId="9" xfId="1" applyFont="1" applyBorder="1"/>
    <xf numFmtId="4" fontId="7" fillId="2" borderId="11" xfId="0" applyNumberFormat="1" applyFont="1" applyFill="1" applyBorder="1" applyAlignment="1">
      <alignment shrinkToFit="1"/>
    </xf>
    <xf numFmtId="4" fontId="7" fillId="2" borderId="12" xfId="0" applyNumberFormat="1" applyFont="1" applyFill="1" applyBorder="1" applyAlignment="1">
      <alignment shrinkToFit="1"/>
    </xf>
    <xf numFmtId="14" fontId="7" fillId="2" borderId="0" xfId="0" applyNumberFormat="1" applyFont="1" applyFill="1" applyAlignment="1">
      <alignment horizontal="center" vertical="center"/>
    </xf>
    <xf numFmtId="0" fontId="7" fillId="2" borderId="8" xfId="0" applyFont="1" applyFill="1" applyBorder="1" applyAlignment="1">
      <alignment horizontal="center" shrinkToFit="1"/>
    </xf>
    <xf numFmtId="4" fontId="7" fillId="2" borderId="7" xfId="0" applyNumberFormat="1" applyFont="1" applyFill="1" applyBorder="1" applyAlignment="1">
      <alignment shrinkToFit="1"/>
    </xf>
    <xf numFmtId="4" fontId="7" fillId="2" borderId="6" xfId="0" applyNumberFormat="1" applyFont="1" applyFill="1" applyBorder="1" applyAlignment="1">
      <alignment shrinkToFit="1"/>
    </xf>
    <xf numFmtId="0" fontId="7" fillId="2" borderId="8" xfId="0" applyFont="1" applyFill="1" applyBorder="1" applyAlignment="1">
      <alignment shrinkToFit="1"/>
    </xf>
    <xf numFmtId="49" fontId="7" fillId="2" borderId="13" xfId="0" applyNumberFormat="1" applyFont="1" applyFill="1" applyBorder="1" applyAlignment="1">
      <alignment horizontal="center" shrinkToFit="1"/>
    </xf>
    <xf numFmtId="0" fontId="15" fillId="2" borderId="0" xfId="0" applyFont="1" applyFill="1"/>
    <xf numFmtId="14" fontId="7" fillId="2" borderId="14" xfId="0" applyNumberFormat="1" applyFont="1" applyFill="1" applyBorder="1" applyAlignment="1">
      <alignment horizontal="right"/>
    </xf>
    <xf numFmtId="14" fontId="7" fillId="2" borderId="4" xfId="0" applyNumberFormat="1" applyFont="1" applyFill="1" applyBorder="1" applyAlignment="1">
      <alignment horizontal="right"/>
    </xf>
    <xf numFmtId="4" fontId="7" fillId="2" borderId="9" xfId="0" applyNumberFormat="1" applyFont="1" applyFill="1" applyBorder="1" applyAlignment="1">
      <alignment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15" fillId="2" borderId="0" xfId="0" applyFont="1" applyFill="1" applyAlignment="1">
      <alignment horizontal="center"/>
    </xf>
    <xf numFmtId="0" fontId="8" fillId="2" borderId="1" xfId="0" applyFont="1" applyFill="1" applyBorder="1" applyAlignment="1">
      <alignment vertical="center" wrapText="1" shrinkToFit="1"/>
    </xf>
    <xf numFmtId="0" fontId="13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7" fillId="2" borderId="13" xfId="0" applyFont="1" applyFill="1" applyBorder="1" applyAlignment="1">
      <alignment horizontal="center" shrinkToFit="1"/>
    </xf>
    <xf numFmtId="0" fontId="14" fillId="2" borderId="0" xfId="0" applyFont="1" applyFill="1"/>
    <xf numFmtId="0" fontId="16" fillId="0" borderId="0" xfId="0" applyFont="1"/>
    <xf numFmtId="0" fontId="14" fillId="2" borderId="0" xfId="0" applyFont="1" applyFill="1" applyAlignment="1">
      <alignment horizontal="right"/>
    </xf>
    <xf numFmtId="0" fontId="7" fillId="0" borderId="13" xfId="0" applyFont="1" applyBorder="1" applyAlignment="1">
      <alignment horizontal="right" shrinkToFit="1"/>
    </xf>
    <xf numFmtId="14" fontId="7" fillId="0" borderId="14" xfId="0" applyNumberFormat="1" applyFont="1" applyBorder="1" applyAlignment="1">
      <alignment horizontal="right"/>
    </xf>
    <xf numFmtId="0" fontId="7" fillId="2" borderId="5" xfId="0" applyFont="1" applyFill="1" applyBorder="1" applyAlignment="1">
      <alignment horizontal="center" shrinkToFit="1"/>
    </xf>
    <xf numFmtId="0" fontId="12" fillId="0" borderId="12" xfId="2" applyFont="1" applyBorder="1" applyAlignment="1">
      <alignment horizontal="left"/>
    </xf>
    <xf numFmtId="0" fontId="7" fillId="2" borderId="1" xfId="0" applyFont="1" applyFill="1" applyBorder="1" applyAlignment="1">
      <alignment vertical="center" wrapText="1" shrinkToFit="1"/>
    </xf>
    <xf numFmtId="43" fontId="7" fillId="2" borderId="1" xfId="1" applyFont="1" applyFill="1" applyBorder="1" applyAlignment="1">
      <alignment horizontal="center" vertical="center" wrapText="1" shrinkToFit="1"/>
    </xf>
    <xf numFmtId="43" fontId="7" fillId="2" borderId="14" xfId="1" applyFont="1" applyFill="1" applyBorder="1" applyAlignment="1">
      <alignment horizontal="center" vertical="center" wrapText="1" shrinkToFit="1"/>
    </xf>
    <xf numFmtId="0" fontId="7" fillId="2" borderId="14" xfId="0" applyFont="1" applyFill="1" applyBorder="1" applyAlignment="1">
      <alignment horizontal="center" shrinkToFit="1"/>
    </xf>
    <xf numFmtId="43" fontId="7" fillId="2" borderId="13" xfId="1" applyFont="1" applyFill="1" applyBorder="1" applyAlignment="1">
      <alignment horizontal="left" vertical="center" wrapText="1" shrinkToFit="1"/>
    </xf>
    <xf numFmtId="43" fontId="7" fillId="2" borderId="12" xfId="1" applyFont="1" applyFill="1" applyBorder="1" applyAlignment="1">
      <alignment vertical="center" wrapText="1" shrinkToFit="1"/>
    </xf>
    <xf numFmtId="14" fontId="7" fillId="2" borderId="14" xfId="1" applyNumberFormat="1" applyFont="1" applyFill="1" applyBorder="1" applyAlignment="1">
      <alignment horizontal="right" vertical="center" wrapText="1" shrinkToFit="1"/>
    </xf>
    <xf numFmtId="0" fontId="7" fillId="2" borderId="1" xfId="0" applyFont="1" applyFill="1" applyBorder="1" applyAlignment="1">
      <alignment horizontal="center" vertical="center" wrapText="1" shrinkToFit="1"/>
    </xf>
    <xf numFmtId="0" fontId="7" fillId="0" borderId="14" xfId="0" applyFont="1" applyBorder="1" applyAlignment="1">
      <alignment horizontal="center" shrinkToFit="1"/>
    </xf>
    <xf numFmtId="0" fontId="7" fillId="0" borderId="14" xfId="0" applyFont="1" applyBorder="1" applyAlignment="1">
      <alignment shrinkToFit="1"/>
    </xf>
    <xf numFmtId="0" fontId="7" fillId="0" borderId="13" xfId="0" applyFont="1" applyBorder="1" applyAlignment="1">
      <alignment horizontal="center" shrinkToFit="1"/>
    </xf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shrinkToFit="1"/>
    </xf>
    <xf numFmtId="0" fontId="15" fillId="0" borderId="12" xfId="0" applyFont="1" applyBorder="1" applyAlignment="1">
      <alignment horizontal="left" shrinkToFit="1"/>
    </xf>
    <xf numFmtId="0" fontId="7" fillId="0" borderId="11" xfId="0" applyFont="1" applyBorder="1" applyAlignment="1">
      <alignment horizontal="center" shrinkToFit="1"/>
    </xf>
    <xf numFmtId="0" fontId="7" fillId="0" borderId="11" xfId="0" applyFont="1" applyBorder="1" applyAlignment="1">
      <alignment horizontal="left" shrinkToFit="1"/>
    </xf>
    <xf numFmtId="0" fontId="7" fillId="2" borderId="13" xfId="0" applyFont="1" applyFill="1" applyBorder="1" applyAlignment="1">
      <alignment horizontal="left" shrinkToFit="1"/>
    </xf>
    <xf numFmtId="0" fontId="7" fillId="0" borderId="13" xfId="0" applyFont="1" applyBorder="1" applyAlignment="1">
      <alignment horizontal="left" shrinkToFit="1"/>
    </xf>
    <xf numFmtId="0" fontId="18" fillId="2" borderId="13" xfId="0" applyFont="1" applyFill="1" applyBorder="1" applyAlignment="1">
      <alignment horizontal="left" shrinkToFit="1"/>
    </xf>
    <xf numFmtId="49" fontId="7" fillId="2" borderId="13" xfId="0" applyNumberFormat="1" applyFont="1" applyFill="1" applyBorder="1" applyAlignment="1">
      <alignment horizontal="left" shrinkToFit="1"/>
    </xf>
    <xf numFmtId="0" fontId="7" fillId="2" borderId="10" xfId="0" applyFont="1" applyFill="1" applyBorder="1" applyAlignment="1">
      <alignment horizontal="center" shrinkToFit="1"/>
    </xf>
    <xf numFmtId="0" fontId="4" fillId="0" borderId="16" xfId="0" applyFont="1" applyBorder="1"/>
    <xf numFmtId="0" fontId="3" fillId="0" borderId="5" xfId="0" applyFont="1" applyBorder="1"/>
    <xf numFmtId="0" fontId="3" fillId="0" borderId="4" xfId="0" applyFont="1" applyBorder="1"/>
    <xf numFmtId="0" fontId="3" fillId="0" borderId="8" xfId="0" applyFont="1" applyBorder="1"/>
    <xf numFmtId="0" fontId="3" fillId="0" borderId="7" xfId="0" applyFont="1" applyBorder="1"/>
    <xf numFmtId="0" fontId="3" fillId="0" borderId="11" xfId="0" applyFont="1" applyBorder="1"/>
    <xf numFmtId="0" fontId="3" fillId="0" borderId="2" xfId="0" applyFont="1" applyBorder="1"/>
    <xf numFmtId="0" fontId="3" fillId="0" borderId="10" xfId="0" applyFont="1" applyBorder="1"/>
    <xf numFmtId="0" fontId="3" fillId="0" borderId="16" xfId="0" applyFont="1" applyBorder="1"/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2" borderId="12" xfId="0" applyFont="1" applyFill="1" applyBorder="1" applyAlignment="1">
      <alignment horizontal="center" vertical="center" wrapText="1" shrinkToFit="1"/>
    </xf>
    <xf numFmtId="0" fontId="8" fillId="2" borderId="13" xfId="0" applyFont="1" applyFill="1" applyBorder="1" applyAlignment="1">
      <alignment horizontal="center" vertical="center" wrapText="1" shrinkToFit="1"/>
    </xf>
    <xf numFmtId="0" fontId="8" fillId="2" borderId="14" xfId="0" applyFont="1" applyFill="1" applyBorder="1" applyAlignment="1">
      <alignment horizontal="center" vertical="center" wrapText="1" shrinkToFit="1"/>
    </xf>
    <xf numFmtId="0" fontId="14" fillId="2" borderId="2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49" fontId="14" fillId="2" borderId="2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 vertical="center" shrinkToFit="1"/>
    </xf>
  </cellXfs>
  <cellStyles count="3">
    <cellStyle name="จุลภาค" xfId="1" builtinId="3"/>
    <cellStyle name="ปกติ" xfId="0" builtinId="0"/>
    <cellStyle name="ปกติ_Sheet1" xfId="2" xr:uid="{091FEA79-5F75-43BC-8B35-82C0165C40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wnloads\&#3619;&#3634;&#3618;&#3612;&#3621;&#3585;&#3634;&#3619;&#3592;&#3633;&#3604;&#3595;&#3639;&#3657;&#3629;&#3619;&#3634;&#3618;&#3648;&#3604;&#3639;&#3629;&#3609;%20&#3626;&#3619;&#3586;.1%20(66)%20&#3623;&#3633;&#3609;&#3607;&#3637;&#3656;&#3648;&#3621;&#3586;&#3607;.xlsx" TargetMode="External"/><Relationship Id="rId1" Type="http://schemas.openxmlformats.org/officeDocument/2006/relationships/externalLinkPath" Target="file:///C:\Users\USER\Downloads\&#3619;&#3634;&#3618;&#3612;&#3621;&#3585;&#3634;&#3619;&#3592;&#3633;&#3604;&#3595;&#3639;&#3657;&#3629;&#3619;&#3634;&#3618;&#3648;&#3604;&#3639;&#3629;&#3609;%20&#3626;&#3619;&#3586;.1%20(66)%20&#3623;&#3633;&#3609;&#3607;&#3637;&#3656;&#3648;&#3621;&#3586;&#3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ต.ค.65"/>
      <sheetName val="พ.ย.65"/>
      <sheetName val="ธ.ค.65"/>
      <sheetName val="ม.ค.66"/>
      <sheetName val="ก.พ.66"/>
      <sheetName val="มี.ค.66"/>
      <sheetName val=" เม.ย.66"/>
      <sheetName val="พ..ค.66"/>
      <sheetName val="มิ.ย..66"/>
      <sheetName val="ก.ค.66"/>
      <sheetName val="ส.ค..66"/>
      <sheetName val="ก.ย.66"/>
      <sheetName val="ต.ค.66"/>
      <sheetName val="พ.ย.66"/>
      <sheetName val="ธ.ค.66"/>
      <sheetName val="ม.ค.67"/>
      <sheetName val="ก.พ.67"/>
      <sheetName val="มี.ค.67"/>
      <sheetName val="เม.ย.67"/>
      <sheetName val="พ.ค.67"/>
      <sheetName val="มิ.ย.67"/>
      <sheetName val="ก.ค.67"/>
      <sheetName val="ส.ค.67"/>
      <sheetName val="ก.ย.67"/>
      <sheetName val="ต.ค.67"/>
      <sheetName val="พ.ย.67"/>
      <sheetName val="ธ.ค.67"/>
      <sheetName val="ม.ค.68"/>
      <sheetName val="ก.พ.68"/>
      <sheetName val="มี.ค.68"/>
      <sheetName val="เม.ย.68"/>
      <sheetName val="พ.ค.68"/>
      <sheetName val="มิ.ย.68"/>
      <sheetName val="กรกฎาคม"/>
      <sheetName val="สิงหาคม"/>
      <sheetName val="กันยายน"/>
      <sheetName val="Sheet3"/>
      <sheetName val="Sheet5"/>
      <sheetName val="Sheet4"/>
      <sheetName val="เม.ย.66"/>
      <sheetName val="พ.ค.66"/>
      <sheetName val="มิ.ย.66"/>
      <sheetName val="ก.ค. 66"/>
      <sheetName val="ส.ค.66"/>
      <sheetName val="ก.ย. 66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 t="str">
            <v>สำนักงานเขตพื้นที่การศึกษามัธยมศึกษานครสวรรค์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8257A-36DF-45FE-B61F-A0D43A5B8DE2}">
  <dimension ref="A1:H28"/>
  <sheetViews>
    <sheetView tabSelected="1" workbookViewId="0">
      <selection activeCell="E15" sqref="E15"/>
    </sheetView>
  </sheetViews>
  <sheetFormatPr defaultColWidth="8.125" defaultRowHeight="21" x14ac:dyDescent="0.35"/>
  <cols>
    <col min="1" max="1" width="4.125" style="1" customWidth="1"/>
    <col min="2" max="2" width="25.75" style="1" customWidth="1"/>
    <col min="3" max="3" width="17.75" style="1" customWidth="1"/>
    <col min="4" max="4" width="32" style="1" customWidth="1"/>
    <col min="5" max="252" width="8.125" style="1"/>
    <col min="253" max="253" width="18.75" style="1" bestFit="1" customWidth="1"/>
    <col min="254" max="254" width="12.75" style="1" customWidth="1"/>
    <col min="255" max="255" width="20.875" style="1" customWidth="1"/>
    <col min="256" max="508" width="8.125" style="1"/>
    <col min="509" max="509" width="18.75" style="1" bestFit="1" customWidth="1"/>
    <col min="510" max="510" width="12.75" style="1" customWidth="1"/>
    <col min="511" max="511" width="20.875" style="1" customWidth="1"/>
    <col min="512" max="764" width="8.125" style="1"/>
    <col min="765" max="765" width="18.75" style="1" bestFit="1" customWidth="1"/>
    <col min="766" max="766" width="12.75" style="1" customWidth="1"/>
    <col min="767" max="767" width="20.875" style="1" customWidth="1"/>
    <col min="768" max="1020" width="8.125" style="1"/>
    <col min="1021" max="1021" width="18.75" style="1" bestFit="1" customWidth="1"/>
    <col min="1022" max="1022" width="12.75" style="1" customWidth="1"/>
    <col min="1023" max="1023" width="20.875" style="1" customWidth="1"/>
    <col min="1024" max="1276" width="8.125" style="1"/>
    <col min="1277" max="1277" width="18.75" style="1" bestFit="1" customWidth="1"/>
    <col min="1278" max="1278" width="12.75" style="1" customWidth="1"/>
    <col min="1279" max="1279" width="20.875" style="1" customWidth="1"/>
    <col min="1280" max="1532" width="8.125" style="1"/>
    <col min="1533" max="1533" width="18.75" style="1" bestFit="1" customWidth="1"/>
    <col min="1534" max="1534" width="12.75" style="1" customWidth="1"/>
    <col min="1535" max="1535" width="20.875" style="1" customWidth="1"/>
    <col min="1536" max="1788" width="8.125" style="1"/>
    <col min="1789" max="1789" width="18.75" style="1" bestFit="1" customWidth="1"/>
    <col min="1790" max="1790" width="12.75" style="1" customWidth="1"/>
    <col min="1791" max="1791" width="20.875" style="1" customWidth="1"/>
    <col min="1792" max="2044" width="8.125" style="1"/>
    <col min="2045" max="2045" width="18.75" style="1" bestFit="1" customWidth="1"/>
    <col min="2046" max="2046" width="12.75" style="1" customWidth="1"/>
    <col min="2047" max="2047" width="20.875" style="1" customWidth="1"/>
    <col min="2048" max="2300" width="8.125" style="1"/>
    <col min="2301" max="2301" width="18.75" style="1" bestFit="1" customWidth="1"/>
    <col min="2302" max="2302" width="12.75" style="1" customWidth="1"/>
    <col min="2303" max="2303" width="20.875" style="1" customWidth="1"/>
    <col min="2304" max="2556" width="8.125" style="1"/>
    <col min="2557" max="2557" width="18.75" style="1" bestFit="1" customWidth="1"/>
    <col min="2558" max="2558" width="12.75" style="1" customWidth="1"/>
    <col min="2559" max="2559" width="20.875" style="1" customWidth="1"/>
    <col min="2560" max="2812" width="8.125" style="1"/>
    <col min="2813" max="2813" width="18.75" style="1" bestFit="1" customWidth="1"/>
    <col min="2814" max="2814" width="12.75" style="1" customWidth="1"/>
    <col min="2815" max="2815" width="20.875" style="1" customWidth="1"/>
    <col min="2816" max="3068" width="8.125" style="1"/>
    <col min="3069" max="3069" width="18.75" style="1" bestFit="1" customWidth="1"/>
    <col min="3070" max="3070" width="12.75" style="1" customWidth="1"/>
    <col min="3071" max="3071" width="20.875" style="1" customWidth="1"/>
    <col min="3072" max="3324" width="8.125" style="1"/>
    <col min="3325" max="3325" width="18.75" style="1" bestFit="1" customWidth="1"/>
    <col min="3326" max="3326" width="12.75" style="1" customWidth="1"/>
    <col min="3327" max="3327" width="20.875" style="1" customWidth="1"/>
    <col min="3328" max="3580" width="8.125" style="1"/>
    <col min="3581" max="3581" width="18.75" style="1" bestFit="1" customWidth="1"/>
    <col min="3582" max="3582" width="12.75" style="1" customWidth="1"/>
    <col min="3583" max="3583" width="20.875" style="1" customWidth="1"/>
    <col min="3584" max="3836" width="8.125" style="1"/>
    <col min="3837" max="3837" width="18.75" style="1" bestFit="1" customWidth="1"/>
    <col min="3838" max="3838" width="12.75" style="1" customWidth="1"/>
    <col min="3839" max="3839" width="20.875" style="1" customWidth="1"/>
    <col min="3840" max="4092" width="8.125" style="1"/>
    <col min="4093" max="4093" width="18.75" style="1" bestFit="1" customWidth="1"/>
    <col min="4094" max="4094" width="12.75" style="1" customWidth="1"/>
    <col min="4095" max="4095" width="20.875" style="1" customWidth="1"/>
    <col min="4096" max="4348" width="8.125" style="1"/>
    <col min="4349" max="4349" width="18.75" style="1" bestFit="1" customWidth="1"/>
    <col min="4350" max="4350" width="12.75" style="1" customWidth="1"/>
    <col min="4351" max="4351" width="20.875" style="1" customWidth="1"/>
    <col min="4352" max="4604" width="8.125" style="1"/>
    <col min="4605" max="4605" width="18.75" style="1" bestFit="1" customWidth="1"/>
    <col min="4606" max="4606" width="12.75" style="1" customWidth="1"/>
    <col min="4607" max="4607" width="20.875" style="1" customWidth="1"/>
    <col min="4608" max="4860" width="8.125" style="1"/>
    <col min="4861" max="4861" width="18.75" style="1" bestFit="1" customWidth="1"/>
    <col min="4862" max="4862" width="12.75" style="1" customWidth="1"/>
    <col min="4863" max="4863" width="20.875" style="1" customWidth="1"/>
    <col min="4864" max="5116" width="8.125" style="1"/>
    <col min="5117" max="5117" width="18.75" style="1" bestFit="1" customWidth="1"/>
    <col min="5118" max="5118" width="12.75" style="1" customWidth="1"/>
    <col min="5119" max="5119" width="20.875" style="1" customWidth="1"/>
    <col min="5120" max="5372" width="8.125" style="1"/>
    <col min="5373" max="5373" width="18.75" style="1" bestFit="1" customWidth="1"/>
    <col min="5374" max="5374" width="12.75" style="1" customWidth="1"/>
    <col min="5375" max="5375" width="20.875" style="1" customWidth="1"/>
    <col min="5376" max="5628" width="8.125" style="1"/>
    <col min="5629" max="5629" width="18.75" style="1" bestFit="1" customWidth="1"/>
    <col min="5630" max="5630" width="12.75" style="1" customWidth="1"/>
    <col min="5631" max="5631" width="20.875" style="1" customWidth="1"/>
    <col min="5632" max="5884" width="8.125" style="1"/>
    <col min="5885" max="5885" width="18.75" style="1" bestFit="1" customWidth="1"/>
    <col min="5886" max="5886" width="12.75" style="1" customWidth="1"/>
    <col min="5887" max="5887" width="20.875" style="1" customWidth="1"/>
    <col min="5888" max="6140" width="8.125" style="1"/>
    <col min="6141" max="6141" width="18.75" style="1" bestFit="1" customWidth="1"/>
    <col min="6142" max="6142" width="12.75" style="1" customWidth="1"/>
    <col min="6143" max="6143" width="20.875" style="1" customWidth="1"/>
    <col min="6144" max="6396" width="8.125" style="1"/>
    <col min="6397" max="6397" width="18.75" style="1" bestFit="1" customWidth="1"/>
    <col min="6398" max="6398" width="12.75" style="1" customWidth="1"/>
    <col min="6399" max="6399" width="20.875" style="1" customWidth="1"/>
    <col min="6400" max="6652" width="8.125" style="1"/>
    <col min="6653" max="6653" width="18.75" style="1" bestFit="1" customWidth="1"/>
    <col min="6654" max="6654" width="12.75" style="1" customWidth="1"/>
    <col min="6655" max="6655" width="20.875" style="1" customWidth="1"/>
    <col min="6656" max="6908" width="8.125" style="1"/>
    <col min="6909" max="6909" width="18.75" style="1" bestFit="1" customWidth="1"/>
    <col min="6910" max="6910" width="12.75" style="1" customWidth="1"/>
    <col min="6911" max="6911" width="20.875" style="1" customWidth="1"/>
    <col min="6912" max="7164" width="8.125" style="1"/>
    <col min="7165" max="7165" width="18.75" style="1" bestFit="1" customWidth="1"/>
    <col min="7166" max="7166" width="12.75" style="1" customWidth="1"/>
    <col min="7167" max="7167" width="20.875" style="1" customWidth="1"/>
    <col min="7168" max="7420" width="8.125" style="1"/>
    <col min="7421" max="7421" width="18.75" style="1" bestFit="1" customWidth="1"/>
    <col min="7422" max="7422" width="12.75" style="1" customWidth="1"/>
    <col min="7423" max="7423" width="20.875" style="1" customWidth="1"/>
    <col min="7424" max="7676" width="8.125" style="1"/>
    <col min="7677" max="7677" width="18.75" style="1" bestFit="1" customWidth="1"/>
    <col min="7678" max="7678" width="12.75" style="1" customWidth="1"/>
    <col min="7679" max="7679" width="20.875" style="1" customWidth="1"/>
    <col min="7680" max="7932" width="8.125" style="1"/>
    <col min="7933" max="7933" width="18.75" style="1" bestFit="1" customWidth="1"/>
    <col min="7934" max="7934" width="12.75" style="1" customWidth="1"/>
    <col min="7935" max="7935" width="20.875" style="1" customWidth="1"/>
    <col min="7936" max="8188" width="8.125" style="1"/>
    <col min="8189" max="8189" width="18.75" style="1" bestFit="1" customWidth="1"/>
    <col min="8190" max="8190" width="12.75" style="1" customWidth="1"/>
    <col min="8191" max="8191" width="20.875" style="1" customWidth="1"/>
    <col min="8192" max="8444" width="8.125" style="1"/>
    <col min="8445" max="8445" width="18.75" style="1" bestFit="1" customWidth="1"/>
    <col min="8446" max="8446" width="12.75" style="1" customWidth="1"/>
    <col min="8447" max="8447" width="20.875" style="1" customWidth="1"/>
    <col min="8448" max="8700" width="8.125" style="1"/>
    <col min="8701" max="8701" width="18.75" style="1" bestFit="1" customWidth="1"/>
    <col min="8702" max="8702" width="12.75" style="1" customWidth="1"/>
    <col min="8703" max="8703" width="20.875" style="1" customWidth="1"/>
    <col min="8704" max="8956" width="8.125" style="1"/>
    <col min="8957" max="8957" width="18.75" style="1" bestFit="1" customWidth="1"/>
    <col min="8958" max="8958" width="12.75" style="1" customWidth="1"/>
    <col min="8959" max="8959" width="20.875" style="1" customWidth="1"/>
    <col min="8960" max="9212" width="8.125" style="1"/>
    <col min="9213" max="9213" width="18.75" style="1" bestFit="1" customWidth="1"/>
    <col min="9214" max="9214" width="12.75" style="1" customWidth="1"/>
    <col min="9215" max="9215" width="20.875" style="1" customWidth="1"/>
    <col min="9216" max="9468" width="8.125" style="1"/>
    <col min="9469" max="9469" width="18.75" style="1" bestFit="1" customWidth="1"/>
    <col min="9470" max="9470" width="12.75" style="1" customWidth="1"/>
    <col min="9471" max="9471" width="20.875" style="1" customWidth="1"/>
    <col min="9472" max="9724" width="8.125" style="1"/>
    <col min="9725" max="9725" width="18.75" style="1" bestFit="1" customWidth="1"/>
    <col min="9726" max="9726" width="12.75" style="1" customWidth="1"/>
    <col min="9727" max="9727" width="20.875" style="1" customWidth="1"/>
    <col min="9728" max="9980" width="8.125" style="1"/>
    <col min="9981" max="9981" width="18.75" style="1" bestFit="1" customWidth="1"/>
    <col min="9982" max="9982" width="12.75" style="1" customWidth="1"/>
    <col min="9983" max="9983" width="20.875" style="1" customWidth="1"/>
    <col min="9984" max="10236" width="8.125" style="1"/>
    <col min="10237" max="10237" width="18.75" style="1" bestFit="1" customWidth="1"/>
    <col min="10238" max="10238" width="12.75" style="1" customWidth="1"/>
    <col min="10239" max="10239" width="20.875" style="1" customWidth="1"/>
    <col min="10240" max="10492" width="8.125" style="1"/>
    <col min="10493" max="10493" width="18.75" style="1" bestFit="1" customWidth="1"/>
    <col min="10494" max="10494" width="12.75" style="1" customWidth="1"/>
    <col min="10495" max="10495" width="20.875" style="1" customWidth="1"/>
    <col min="10496" max="10748" width="8.125" style="1"/>
    <col min="10749" max="10749" width="18.75" style="1" bestFit="1" customWidth="1"/>
    <col min="10750" max="10750" width="12.75" style="1" customWidth="1"/>
    <col min="10751" max="10751" width="20.875" style="1" customWidth="1"/>
    <col min="10752" max="11004" width="8.125" style="1"/>
    <col min="11005" max="11005" width="18.75" style="1" bestFit="1" customWidth="1"/>
    <col min="11006" max="11006" width="12.75" style="1" customWidth="1"/>
    <col min="11007" max="11007" width="20.875" style="1" customWidth="1"/>
    <col min="11008" max="11260" width="8.125" style="1"/>
    <col min="11261" max="11261" width="18.75" style="1" bestFit="1" customWidth="1"/>
    <col min="11262" max="11262" width="12.75" style="1" customWidth="1"/>
    <col min="11263" max="11263" width="20.875" style="1" customWidth="1"/>
    <col min="11264" max="11516" width="8.125" style="1"/>
    <col min="11517" max="11517" width="18.75" style="1" bestFit="1" customWidth="1"/>
    <col min="11518" max="11518" width="12.75" style="1" customWidth="1"/>
    <col min="11519" max="11519" width="20.875" style="1" customWidth="1"/>
    <col min="11520" max="11772" width="8.125" style="1"/>
    <col min="11773" max="11773" width="18.75" style="1" bestFit="1" customWidth="1"/>
    <col min="11774" max="11774" width="12.75" style="1" customWidth="1"/>
    <col min="11775" max="11775" width="20.875" style="1" customWidth="1"/>
    <col min="11776" max="12028" width="8.125" style="1"/>
    <col min="12029" max="12029" width="18.75" style="1" bestFit="1" customWidth="1"/>
    <col min="12030" max="12030" width="12.75" style="1" customWidth="1"/>
    <col min="12031" max="12031" width="20.875" style="1" customWidth="1"/>
    <col min="12032" max="12284" width="8.125" style="1"/>
    <col min="12285" max="12285" width="18.75" style="1" bestFit="1" customWidth="1"/>
    <col min="12286" max="12286" width="12.75" style="1" customWidth="1"/>
    <col min="12287" max="12287" width="20.875" style="1" customWidth="1"/>
    <col min="12288" max="12540" width="8.125" style="1"/>
    <col min="12541" max="12541" width="18.75" style="1" bestFit="1" customWidth="1"/>
    <col min="12542" max="12542" width="12.75" style="1" customWidth="1"/>
    <col min="12543" max="12543" width="20.875" style="1" customWidth="1"/>
    <col min="12544" max="12796" width="8.125" style="1"/>
    <col min="12797" max="12797" width="18.75" style="1" bestFit="1" customWidth="1"/>
    <col min="12798" max="12798" width="12.75" style="1" customWidth="1"/>
    <col min="12799" max="12799" width="20.875" style="1" customWidth="1"/>
    <col min="12800" max="13052" width="8.125" style="1"/>
    <col min="13053" max="13053" width="18.75" style="1" bestFit="1" customWidth="1"/>
    <col min="13054" max="13054" width="12.75" style="1" customWidth="1"/>
    <col min="13055" max="13055" width="20.875" style="1" customWidth="1"/>
    <col min="13056" max="13308" width="8.125" style="1"/>
    <col min="13309" max="13309" width="18.75" style="1" bestFit="1" customWidth="1"/>
    <col min="13310" max="13310" width="12.75" style="1" customWidth="1"/>
    <col min="13311" max="13311" width="20.875" style="1" customWidth="1"/>
    <col min="13312" max="13564" width="8.125" style="1"/>
    <col min="13565" max="13565" width="18.75" style="1" bestFit="1" customWidth="1"/>
    <col min="13566" max="13566" width="12.75" style="1" customWidth="1"/>
    <col min="13567" max="13567" width="20.875" style="1" customWidth="1"/>
    <col min="13568" max="13820" width="8.125" style="1"/>
    <col min="13821" max="13821" width="18.75" style="1" bestFit="1" customWidth="1"/>
    <col min="13822" max="13822" width="12.75" style="1" customWidth="1"/>
    <col min="13823" max="13823" width="20.875" style="1" customWidth="1"/>
    <col min="13824" max="14076" width="8.125" style="1"/>
    <col min="14077" max="14077" width="18.75" style="1" bestFit="1" customWidth="1"/>
    <col min="14078" max="14078" width="12.75" style="1" customWidth="1"/>
    <col min="14079" max="14079" width="20.875" style="1" customWidth="1"/>
    <col min="14080" max="14332" width="8.125" style="1"/>
    <col min="14333" max="14333" width="18.75" style="1" bestFit="1" customWidth="1"/>
    <col min="14334" max="14334" width="12.75" style="1" customWidth="1"/>
    <col min="14335" max="14335" width="20.875" style="1" customWidth="1"/>
    <col min="14336" max="14588" width="8.125" style="1"/>
    <col min="14589" max="14589" width="18.75" style="1" bestFit="1" customWidth="1"/>
    <col min="14590" max="14590" width="12.75" style="1" customWidth="1"/>
    <col min="14591" max="14591" width="20.875" style="1" customWidth="1"/>
    <col min="14592" max="14844" width="8.125" style="1"/>
    <col min="14845" max="14845" width="18.75" style="1" bestFit="1" customWidth="1"/>
    <col min="14846" max="14846" width="12.75" style="1" customWidth="1"/>
    <col min="14847" max="14847" width="20.875" style="1" customWidth="1"/>
    <col min="14848" max="15100" width="8.125" style="1"/>
    <col min="15101" max="15101" width="18.75" style="1" bestFit="1" customWidth="1"/>
    <col min="15102" max="15102" width="12.75" style="1" customWidth="1"/>
    <col min="15103" max="15103" width="20.875" style="1" customWidth="1"/>
    <col min="15104" max="15356" width="8.125" style="1"/>
    <col min="15357" max="15357" width="18.75" style="1" bestFit="1" customWidth="1"/>
    <col min="15358" max="15358" width="12.75" style="1" customWidth="1"/>
    <col min="15359" max="15359" width="20.875" style="1" customWidth="1"/>
    <col min="15360" max="15612" width="8.125" style="1"/>
    <col min="15613" max="15613" width="18.75" style="1" bestFit="1" customWidth="1"/>
    <col min="15614" max="15614" width="12.75" style="1" customWidth="1"/>
    <col min="15615" max="15615" width="20.875" style="1" customWidth="1"/>
    <col min="15616" max="15868" width="8.125" style="1"/>
    <col min="15869" max="15869" width="18.75" style="1" bestFit="1" customWidth="1"/>
    <col min="15870" max="15870" width="12.75" style="1" customWidth="1"/>
    <col min="15871" max="15871" width="20.875" style="1" customWidth="1"/>
    <col min="15872" max="16124" width="8.125" style="1"/>
    <col min="16125" max="16125" width="18.75" style="1" bestFit="1" customWidth="1"/>
    <col min="16126" max="16126" width="12.75" style="1" customWidth="1"/>
    <col min="16127" max="16127" width="20.875" style="1" customWidth="1"/>
    <col min="16128" max="16384" width="8.125" style="1"/>
  </cols>
  <sheetData>
    <row r="1" spans="1:8" s="8" customFormat="1" ht="30" customHeight="1" x14ac:dyDescent="0.2">
      <c r="A1" s="106" t="s">
        <v>187</v>
      </c>
      <c r="B1" s="106"/>
      <c r="C1" s="106"/>
      <c r="D1" s="106"/>
      <c r="E1" s="106"/>
      <c r="F1" s="7"/>
      <c r="G1" s="7"/>
      <c r="H1" s="7"/>
    </row>
    <row r="2" spans="1:8" s="8" customFormat="1" ht="30" customHeight="1" x14ac:dyDescent="0.2">
      <c r="A2" s="106" t="s">
        <v>188</v>
      </c>
      <c r="B2" s="106"/>
      <c r="C2" s="106"/>
      <c r="D2" s="106"/>
      <c r="E2" s="106"/>
      <c r="F2" s="7"/>
      <c r="G2" s="7"/>
      <c r="H2" s="7"/>
    </row>
    <row r="3" spans="1:8" x14ac:dyDescent="0.35">
      <c r="A3" s="107" t="s">
        <v>0</v>
      </c>
      <c r="B3" s="107"/>
      <c r="C3" s="107"/>
      <c r="D3" s="107"/>
      <c r="E3" s="107"/>
    </row>
    <row r="5" spans="1:8" ht="42.75" thickBot="1" x14ac:dyDescent="0.4">
      <c r="B5" s="103" t="s">
        <v>1</v>
      </c>
      <c r="C5" s="104" t="s">
        <v>383</v>
      </c>
      <c r="D5" s="103" t="s">
        <v>2</v>
      </c>
    </row>
    <row r="6" spans="1:8" ht="24" thickTop="1" x14ac:dyDescent="0.35">
      <c r="B6" s="45" t="s">
        <v>3</v>
      </c>
      <c r="C6" s="46" t="s">
        <v>189</v>
      </c>
      <c r="D6" s="47"/>
    </row>
    <row r="7" spans="1:8" ht="23.25" x14ac:dyDescent="0.35">
      <c r="B7" s="3" t="s">
        <v>4</v>
      </c>
      <c r="C7" s="4" t="s">
        <v>189</v>
      </c>
      <c r="D7" s="5"/>
    </row>
    <row r="8" spans="1:8" ht="23.25" x14ac:dyDescent="0.35">
      <c r="B8" s="3" t="s">
        <v>5</v>
      </c>
      <c r="C8" s="4">
        <v>263</v>
      </c>
      <c r="D8" s="105">
        <v>2019840.29</v>
      </c>
    </row>
    <row r="9" spans="1:8" ht="23.25" x14ac:dyDescent="0.35">
      <c r="B9" s="3" t="s">
        <v>6</v>
      </c>
      <c r="C9" s="4" t="s">
        <v>189</v>
      </c>
      <c r="D9" s="6"/>
    </row>
    <row r="10" spans="1:8" ht="21.75" thickBot="1" x14ac:dyDescent="0.4">
      <c r="B10" s="43" t="s">
        <v>7</v>
      </c>
      <c r="C10" s="43">
        <f>SUM(C6:C9)</f>
        <v>263</v>
      </c>
      <c r="D10" s="44">
        <f>SUM(D8:D9)</f>
        <v>2019840.29</v>
      </c>
    </row>
    <row r="11" spans="1:8" ht="21.75" thickTop="1" x14ac:dyDescent="0.35"/>
    <row r="12" spans="1:8" ht="23.25" x14ac:dyDescent="0.35">
      <c r="A12" s="94" t="s">
        <v>8</v>
      </c>
      <c r="B12" s="95"/>
      <c r="C12" s="95"/>
      <c r="D12" s="96"/>
    </row>
    <row r="13" spans="1:8" x14ac:dyDescent="0.35">
      <c r="A13" s="97"/>
      <c r="B13" s="1" t="s">
        <v>378</v>
      </c>
      <c r="D13" s="98"/>
    </row>
    <row r="14" spans="1:8" x14ac:dyDescent="0.35">
      <c r="A14" s="97" t="s">
        <v>376</v>
      </c>
      <c r="D14" s="98"/>
    </row>
    <row r="15" spans="1:8" x14ac:dyDescent="0.35">
      <c r="A15" s="97"/>
      <c r="B15" s="1" t="s">
        <v>379</v>
      </c>
      <c r="D15" s="98"/>
    </row>
    <row r="16" spans="1:8" x14ac:dyDescent="0.35">
      <c r="A16" s="97" t="s">
        <v>377</v>
      </c>
      <c r="D16" s="98"/>
    </row>
    <row r="17" spans="1:4" x14ac:dyDescent="0.35">
      <c r="A17" s="97"/>
      <c r="D17" s="98"/>
    </row>
    <row r="18" spans="1:4" x14ac:dyDescent="0.35">
      <c r="A18" s="99"/>
      <c r="B18" s="100"/>
      <c r="C18" s="100"/>
      <c r="D18" s="101"/>
    </row>
    <row r="20" spans="1:4" ht="23.25" x14ac:dyDescent="0.35">
      <c r="A20" s="2" t="s">
        <v>9</v>
      </c>
    </row>
    <row r="21" spans="1:4" x14ac:dyDescent="0.35">
      <c r="A21" s="102"/>
      <c r="B21" s="95"/>
      <c r="C21" s="95"/>
      <c r="D21" s="96"/>
    </row>
    <row r="22" spans="1:4" x14ac:dyDescent="0.35">
      <c r="A22" s="97"/>
      <c r="B22" s="1" t="s">
        <v>380</v>
      </c>
      <c r="D22" s="98"/>
    </row>
    <row r="23" spans="1:4" x14ac:dyDescent="0.35">
      <c r="A23" s="97" t="s">
        <v>381</v>
      </c>
      <c r="D23" s="98"/>
    </row>
    <row r="24" spans="1:4" x14ac:dyDescent="0.35">
      <c r="A24" s="97"/>
      <c r="B24" s="1" t="s">
        <v>382</v>
      </c>
      <c r="D24" s="98"/>
    </row>
    <row r="25" spans="1:4" x14ac:dyDescent="0.35">
      <c r="A25" s="97"/>
      <c r="D25" s="98"/>
    </row>
    <row r="26" spans="1:4" x14ac:dyDescent="0.35">
      <c r="A26" s="97"/>
      <c r="D26" s="98"/>
    </row>
    <row r="27" spans="1:4" x14ac:dyDescent="0.35">
      <c r="A27" s="97"/>
      <c r="D27" s="98"/>
    </row>
    <row r="28" spans="1:4" x14ac:dyDescent="0.35">
      <c r="A28" s="99"/>
      <c r="B28" s="100"/>
      <c r="C28" s="100"/>
      <c r="D28" s="101"/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C0780-5F1F-435E-BB60-D5220290C361}">
  <dimension ref="A1:N118"/>
  <sheetViews>
    <sheetView zoomScale="110" zoomScaleNormal="110" workbookViewId="0">
      <selection activeCell="K6" sqref="K6"/>
    </sheetView>
  </sheetViews>
  <sheetFormatPr defaultColWidth="8.125" defaultRowHeight="15" x14ac:dyDescent="0.25"/>
  <cols>
    <col min="1" max="1" width="4" style="9" bestFit="1" customWidth="1"/>
    <col min="2" max="2" width="21.25" style="9" bestFit="1" customWidth="1"/>
    <col min="3" max="3" width="8.125" style="9" customWidth="1"/>
    <col min="4" max="4" width="7.75" style="9" customWidth="1"/>
    <col min="5" max="5" width="8.25" style="10" customWidth="1"/>
    <col min="6" max="6" width="12.875" style="9" bestFit="1" customWidth="1"/>
    <col min="7" max="7" width="3.875" style="9" bestFit="1" customWidth="1"/>
    <col min="8" max="8" width="5.25" style="9" bestFit="1" customWidth="1"/>
    <col min="9" max="9" width="12.875" style="9" bestFit="1" customWidth="1"/>
    <col min="10" max="10" width="3.875" style="9" bestFit="1" customWidth="1"/>
    <col min="11" max="11" width="7.375" style="9" customWidth="1"/>
    <col min="12" max="12" width="13.625" style="10" customWidth="1"/>
    <col min="13" max="13" width="7" style="10" customWidth="1"/>
    <col min="14" max="14" width="6.5" style="9" customWidth="1"/>
    <col min="15" max="16384" width="8.125" style="9"/>
  </cols>
  <sheetData>
    <row r="1" spans="1:14" ht="18" customHeight="1" x14ac:dyDescent="0.25">
      <c r="M1" s="84"/>
      <c r="N1" s="64" t="s">
        <v>10</v>
      </c>
    </row>
    <row r="2" spans="1:14" ht="18" customHeight="1" x14ac:dyDescent="0.3">
      <c r="A2" s="112" t="s">
        <v>99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4" ht="18" customHeight="1" x14ac:dyDescent="0.3">
      <c r="A3" s="112" t="str">
        <f>+[1]ก.พ.66!A3</f>
        <v>สำนักงานเขตพื้นที่การศึกษามัธยมศึกษานครสวรรค์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4" ht="18" customHeight="1" x14ac:dyDescent="0.3">
      <c r="A4" s="111" t="s">
        <v>348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</row>
    <row r="5" spans="1:14" ht="60" customHeight="1" x14ac:dyDescent="0.25">
      <c r="A5" s="60" t="s">
        <v>11</v>
      </c>
      <c r="B5" s="60" t="s">
        <v>12</v>
      </c>
      <c r="C5" s="60" t="s">
        <v>200</v>
      </c>
      <c r="D5" s="60" t="s">
        <v>199</v>
      </c>
      <c r="E5" s="60" t="s">
        <v>190</v>
      </c>
      <c r="F5" s="108" t="s">
        <v>191</v>
      </c>
      <c r="G5" s="109"/>
      <c r="H5" s="110"/>
      <c r="I5" s="108" t="s">
        <v>192</v>
      </c>
      <c r="J5" s="109"/>
      <c r="K5" s="110"/>
      <c r="L5" s="60" t="s">
        <v>197</v>
      </c>
      <c r="M5" s="108" t="s">
        <v>198</v>
      </c>
      <c r="N5" s="110"/>
    </row>
    <row r="6" spans="1:14" x14ac:dyDescent="0.25">
      <c r="A6" s="13">
        <v>1</v>
      </c>
      <c r="B6" s="14" t="s">
        <v>64</v>
      </c>
      <c r="C6" s="15">
        <v>450</v>
      </c>
      <c r="D6" s="15">
        <v>450</v>
      </c>
      <c r="E6" s="22" t="s">
        <v>194</v>
      </c>
      <c r="F6" s="17" t="s">
        <v>65</v>
      </c>
      <c r="G6" s="23" t="s">
        <v>16</v>
      </c>
      <c r="H6" s="24">
        <f t="shared" ref="H6:H31" si="0">+C6</f>
        <v>450</v>
      </c>
      <c r="I6" s="23" t="str">
        <f t="shared" ref="I6:I20" si="1">+F6</f>
        <v>หสน.แสงศิลป์การพิมพ์</v>
      </c>
      <c r="J6" s="23" t="s">
        <v>16</v>
      </c>
      <c r="K6" s="24">
        <f t="shared" ref="K6:K17" si="2">+C6</f>
        <v>450</v>
      </c>
      <c r="L6" s="76" t="s">
        <v>224</v>
      </c>
      <c r="M6" s="89" t="s">
        <v>369</v>
      </c>
      <c r="N6" s="57">
        <v>244139</v>
      </c>
    </row>
    <row r="7" spans="1:14" x14ac:dyDescent="0.25">
      <c r="A7" s="13">
        <v>2</v>
      </c>
      <c r="B7" s="14" t="s">
        <v>44</v>
      </c>
      <c r="C7" s="15">
        <v>707</v>
      </c>
      <c r="D7" s="15">
        <v>707</v>
      </c>
      <c r="E7" s="22" t="s">
        <v>194</v>
      </c>
      <c r="F7" s="17" t="s">
        <v>95</v>
      </c>
      <c r="G7" s="23" t="s">
        <v>16</v>
      </c>
      <c r="H7" s="24">
        <f t="shared" si="0"/>
        <v>707</v>
      </c>
      <c r="I7" s="23" t="str">
        <f t="shared" si="1"/>
        <v>บ.ชวนิชคอนกรีต</v>
      </c>
      <c r="J7" s="23" t="s">
        <v>16</v>
      </c>
      <c r="K7" s="24">
        <f t="shared" si="2"/>
        <v>707</v>
      </c>
      <c r="L7" s="76" t="s">
        <v>224</v>
      </c>
      <c r="M7" s="89" t="s">
        <v>371</v>
      </c>
      <c r="N7" s="57">
        <v>244139</v>
      </c>
    </row>
    <row r="8" spans="1:14" x14ac:dyDescent="0.25">
      <c r="A8" s="13">
        <v>25</v>
      </c>
      <c r="B8" s="32" t="s">
        <v>44</v>
      </c>
      <c r="C8" s="33">
        <v>89860</v>
      </c>
      <c r="D8" s="33">
        <v>89860</v>
      </c>
      <c r="E8" s="22" t="s">
        <v>194</v>
      </c>
      <c r="F8" s="35" t="s">
        <v>39</v>
      </c>
      <c r="G8" s="36" t="s">
        <v>16</v>
      </c>
      <c r="H8" s="37">
        <f t="shared" si="0"/>
        <v>89860</v>
      </c>
      <c r="I8" s="36" t="str">
        <f t="shared" si="1"/>
        <v>หจก.ศรีมาตุลี</v>
      </c>
      <c r="J8" s="36" t="s">
        <v>16</v>
      </c>
      <c r="K8" s="37">
        <f t="shared" si="2"/>
        <v>89860</v>
      </c>
      <c r="L8" s="81" t="s">
        <v>224</v>
      </c>
      <c r="M8" s="83" t="s">
        <v>254</v>
      </c>
      <c r="N8" s="70">
        <v>244144</v>
      </c>
    </row>
    <row r="9" spans="1:14" x14ac:dyDescent="0.25">
      <c r="A9" s="13">
        <v>3</v>
      </c>
      <c r="B9" s="14" t="s">
        <v>105</v>
      </c>
      <c r="C9" s="15">
        <v>800</v>
      </c>
      <c r="D9" s="15">
        <v>800</v>
      </c>
      <c r="E9" s="22" t="s">
        <v>194</v>
      </c>
      <c r="F9" s="17" t="s">
        <v>106</v>
      </c>
      <c r="G9" s="23" t="s">
        <v>16</v>
      </c>
      <c r="H9" s="24">
        <f t="shared" si="0"/>
        <v>800</v>
      </c>
      <c r="I9" s="23" t="str">
        <f t="shared" si="1"/>
        <v>บ.ยูนิตี้ ไอที ซิสเต็ม จำกัด</v>
      </c>
      <c r="J9" s="23" t="s">
        <v>16</v>
      </c>
      <c r="K9" s="24">
        <f t="shared" si="2"/>
        <v>800</v>
      </c>
      <c r="L9" s="76" t="s">
        <v>224</v>
      </c>
      <c r="M9" s="65" t="s">
        <v>293</v>
      </c>
      <c r="N9" s="57">
        <v>244144</v>
      </c>
    </row>
    <row r="10" spans="1:14" x14ac:dyDescent="0.25">
      <c r="A10" s="13">
        <v>4</v>
      </c>
      <c r="B10" s="14" t="s">
        <v>100</v>
      </c>
      <c r="C10" s="15">
        <v>1077.0999999999999</v>
      </c>
      <c r="D10" s="15">
        <v>1077.0999999999999</v>
      </c>
      <c r="E10" s="22" t="s">
        <v>194</v>
      </c>
      <c r="F10" s="17" t="s">
        <v>101</v>
      </c>
      <c r="G10" s="23" t="s">
        <v>16</v>
      </c>
      <c r="H10" s="24">
        <f t="shared" si="0"/>
        <v>1077.0999999999999</v>
      </c>
      <c r="I10" s="23" t="str">
        <f t="shared" si="1"/>
        <v>บ.เทเวตประกันภัย จำกัด</v>
      </c>
      <c r="J10" s="23" t="s">
        <v>16</v>
      </c>
      <c r="K10" s="24">
        <f t="shared" si="2"/>
        <v>1077.0999999999999</v>
      </c>
      <c r="L10" s="76" t="s">
        <v>224</v>
      </c>
      <c r="M10" s="89" t="s">
        <v>369</v>
      </c>
      <c r="N10" s="57">
        <v>244147</v>
      </c>
    </row>
    <row r="11" spans="1:14" x14ac:dyDescent="0.25">
      <c r="A11" s="13">
        <v>5</v>
      </c>
      <c r="B11" s="14" t="s">
        <v>102</v>
      </c>
      <c r="C11" s="15">
        <v>1848</v>
      </c>
      <c r="D11" s="15">
        <v>1848</v>
      </c>
      <c r="E11" s="22" t="s">
        <v>194</v>
      </c>
      <c r="F11" s="17" t="s">
        <v>20</v>
      </c>
      <c r="G11" s="23" t="s">
        <v>16</v>
      </c>
      <c r="H11" s="24">
        <f t="shared" si="0"/>
        <v>1848</v>
      </c>
      <c r="I11" s="23" t="str">
        <f t="shared" si="1"/>
        <v>นางสาวศิริลักษณ์  ภูบรนภรณ์</v>
      </c>
      <c r="J11" s="23" t="s">
        <v>16</v>
      </c>
      <c r="K11" s="24">
        <f t="shared" si="2"/>
        <v>1848</v>
      </c>
      <c r="L11" s="76" t="s">
        <v>224</v>
      </c>
      <c r="M11" s="89" t="s">
        <v>369</v>
      </c>
      <c r="N11" s="57">
        <v>244147</v>
      </c>
    </row>
    <row r="12" spans="1:14" x14ac:dyDescent="0.25">
      <c r="A12" s="13">
        <v>6</v>
      </c>
      <c r="B12" s="14" t="s">
        <v>77</v>
      </c>
      <c r="C12" s="15">
        <v>2100</v>
      </c>
      <c r="D12" s="15">
        <v>2100</v>
      </c>
      <c r="E12" s="22" t="s">
        <v>194</v>
      </c>
      <c r="F12" s="17" t="s">
        <v>20</v>
      </c>
      <c r="G12" s="23" t="s">
        <v>16</v>
      </c>
      <c r="H12" s="24">
        <f t="shared" si="0"/>
        <v>2100</v>
      </c>
      <c r="I12" s="23" t="str">
        <f t="shared" si="1"/>
        <v>นางสาวศิริลักษณ์  ภูบรนภรณ์</v>
      </c>
      <c r="J12" s="23" t="s">
        <v>16</v>
      </c>
      <c r="K12" s="24">
        <f t="shared" si="2"/>
        <v>2100</v>
      </c>
      <c r="L12" s="76" t="s">
        <v>224</v>
      </c>
      <c r="M12" s="89" t="s">
        <v>369</v>
      </c>
      <c r="N12" s="57">
        <v>244147</v>
      </c>
    </row>
    <row r="13" spans="1:14" x14ac:dyDescent="0.25">
      <c r="A13" s="13">
        <v>7</v>
      </c>
      <c r="B13" s="14" t="s">
        <v>44</v>
      </c>
      <c r="C13" s="15">
        <v>200</v>
      </c>
      <c r="D13" s="15">
        <v>200</v>
      </c>
      <c r="E13" s="22" t="s">
        <v>194</v>
      </c>
      <c r="F13" s="17" t="s">
        <v>98</v>
      </c>
      <c r="G13" s="23" t="s">
        <v>16</v>
      </c>
      <c r="H13" s="24">
        <f t="shared" si="0"/>
        <v>200</v>
      </c>
      <c r="I13" s="23" t="str">
        <f t="shared" si="1"/>
        <v>ช.ชะวารากิจ 2022</v>
      </c>
      <c r="J13" s="23" t="s">
        <v>16</v>
      </c>
      <c r="K13" s="24">
        <f t="shared" si="2"/>
        <v>200</v>
      </c>
      <c r="L13" s="76" t="s">
        <v>224</v>
      </c>
      <c r="M13" s="89" t="s">
        <v>371</v>
      </c>
      <c r="N13" s="57">
        <v>244151</v>
      </c>
    </row>
    <row r="14" spans="1:14" x14ac:dyDescent="0.25">
      <c r="A14" s="13">
        <v>8</v>
      </c>
      <c r="B14" s="14" t="s">
        <v>109</v>
      </c>
      <c r="C14" s="15">
        <v>1900</v>
      </c>
      <c r="D14" s="15">
        <v>1900</v>
      </c>
      <c r="E14" s="22" t="s">
        <v>194</v>
      </c>
      <c r="F14" s="17" t="s">
        <v>106</v>
      </c>
      <c r="G14" s="23" t="s">
        <v>16</v>
      </c>
      <c r="H14" s="24">
        <f t="shared" si="0"/>
        <v>1900</v>
      </c>
      <c r="I14" s="23" t="str">
        <f t="shared" si="1"/>
        <v>บ.ยูนิตี้ ไอที ซิสเต็ม จำกัด</v>
      </c>
      <c r="J14" s="23" t="s">
        <v>16</v>
      </c>
      <c r="K14" s="24">
        <f t="shared" si="2"/>
        <v>1900</v>
      </c>
      <c r="L14" s="76" t="s">
        <v>224</v>
      </c>
      <c r="M14" s="89" t="s">
        <v>295</v>
      </c>
      <c r="N14" s="57">
        <v>244151</v>
      </c>
    </row>
    <row r="15" spans="1:14" x14ac:dyDescent="0.25">
      <c r="A15" s="13">
        <v>9</v>
      </c>
      <c r="B15" s="14" t="s">
        <v>44</v>
      </c>
      <c r="C15" s="15">
        <v>2386</v>
      </c>
      <c r="D15" s="15">
        <v>2386</v>
      </c>
      <c r="E15" s="22" t="s">
        <v>194</v>
      </c>
      <c r="F15" s="17" t="s">
        <v>110</v>
      </c>
      <c r="G15" s="23" t="s">
        <v>16</v>
      </c>
      <c r="H15" s="24">
        <f t="shared" si="0"/>
        <v>2386</v>
      </c>
      <c r="I15" s="23" t="str">
        <f t="shared" si="1"/>
        <v>หจก.สุกัญญาซัพพลาย</v>
      </c>
      <c r="J15" s="23" t="s">
        <v>16</v>
      </c>
      <c r="K15" s="24">
        <f t="shared" si="2"/>
        <v>2386</v>
      </c>
      <c r="L15" s="76" t="s">
        <v>224</v>
      </c>
      <c r="M15" s="89" t="s">
        <v>373</v>
      </c>
      <c r="N15" s="57">
        <v>244155</v>
      </c>
    </row>
    <row r="16" spans="1:14" x14ac:dyDescent="0.25">
      <c r="A16" s="13">
        <v>10</v>
      </c>
      <c r="B16" s="14" t="s">
        <v>111</v>
      </c>
      <c r="C16" s="15">
        <v>793</v>
      </c>
      <c r="D16" s="15">
        <v>793</v>
      </c>
      <c r="E16" s="22" t="s">
        <v>194</v>
      </c>
      <c r="F16" s="17" t="s">
        <v>112</v>
      </c>
      <c r="G16" s="23" t="s">
        <v>16</v>
      </c>
      <c r="H16" s="24">
        <f t="shared" si="0"/>
        <v>793</v>
      </c>
      <c r="I16" s="23" t="str">
        <f t="shared" si="1"/>
        <v>บ.ซีอาร์ซี ไทวัสดุ จำกัด</v>
      </c>
      <c r="J16" s="23" t="s">
        <v>16</v>
      </c>
      <c r="K16" s="24">
        <f t="shared" si="2"/>
        <v>793</v>
      </c>
      <c r="L16" s="76" t="s">
        <v>224</v>
      </c>
      <c r="M16" s="89" t="s">
        <v>373</v>
      </c>
      <c r="N16" s="57">
        <v>244155</v>
      </c>
    </row>
    <row r="17" spans="1:14" x14ac:dyDescent="0.25">
      <c r="A17" s="13">
        <v>11</v>
      </c>
      <c r="B17" s="14" t="s">
        <v>103</v>
      </c>
      <c r="C17" s="15">
        <v>300</v>
      </c>
      <c r="D17" s="15">
        <v>300</v>
      </c>
      <c r="E17" s="22" t="s">
        <v>194</v>
      </c>
      <c r="F17" s="17" t="s">
        <v>65</v>
      </c>
      <c r="G17" s="23" t="s">
        <v>16</v>
      </c>
      <c r="H17" s="24">
        <f t="shared" si="0"/>
        <v>300</v>
      </c>
      <c r="I17" s="23" t="str">
        <f t="shared" si="1"/>
        <v>หสน.แสงศิลป์การพิมพ์</v>
      </c>
      <c r="J17" s="23" t="s">
        <v>16</v>
      </c>
      <c r="K17" s="24">
        <f t="shared" si="2"/>
        <v>300</v>
      </c>
      <c r="L17" s="76" t="s">
        <v>224</v>
      </c>
      <c r="M17" s="89" t="s">
        <v>370</v>
      </c>
      <c r="N17" s="57">
        <v>244155</v>
      </c>
    </row>
    <row r="18" spans="1:14" x14ac:dyDescent="0.25">
      <c r="A18" s="13">
        <v>12</v>
      </c>
      <c r="B18" s="14" t="s">
        <v>13</v>
      </c>
      <c r="C18" s="15">
        <v>3200</v>
      </c>
      <c r="D18" s="15">
        <v>3200</v>
      </c>
      <c r="E18" s="22" t="s">
        <v>194</v>
      </c>
      <c r="F18" s="17" t="s">
        <v>15</v>
      </c>
      <c r="G18" s="18" t="s">
        <v>16</v>
      </c>
      <c r="H18" s="19">
        <f t="shared" si="0"/>
        <v>3200</v>
      </c>
      <c r="I18" s="18" t="str">
        <f t="shared" si="1"/>
        <v>บริษัท จีเนียส ไอที เซอร์วิส จำกัด</v>
      </c>
      <c r="J18" s="18" t="s">
        <v>16</v>
      </c>
      <c r="K18" s="19">
        <f>C18</f>
        <v>3200</v>
      </c>
      <c r="L18" s="76" t="s">
        <v>224</v>
      </c>
      <c r="M18" s="89" t="s">
        <v>370</v>
      </c>
      <c r="N18" s="57">
        <v>244158</v>
      </c>
    </row>
    <row r="19" spans="1:14" x14ac:dyDescent="0.25">
      <c r="A19" s="13">
        <v>13</v>
      </c>
      <c r="B19" s="14" t="s">
        <v>113</v>
      </c>
      <c r="C19" s="15">
        <v>1925</v>
      </c>
      <c r="D19" s="15">
        <v>1925</v>
      </c>
      <c r="E19" s="22" t="s">
        <v>194</v>
      </c>
      <c r="F19" s="17" t="s">
        <v>39</v>
      </c>
      <c r="G19" s="23" t="s">
        <v>16</v>
      </c>
      <c r="H19" s="24">
        <f t="shared" si="0"/>
        <v>1925</v>
      </c>
      <c r="I19" s="23" t="str">
        <f t="shared" si="1"/>
        <v>หจก.ศรีมาตุลี</v>
      </c>
      <c r="J19" s="23" t="s">
        <v>16</v>
      </c>
      <c r="K19" s="24">
        <f t="shared" ref="K19:K25" si="3">+C19</f>
        <v>1925</v>
      </c>
      <c r="L19" s="76" t="s">
        <v>224</v>
      </c>
      <c r="M19" s="89" t="s">
        <v>373</v>
      </c>
      <c r="N19" s="57">
        <v>244158</v>
      </c>
    </row>
    <row r="20" spans="1:14" x14ac:dyDescent="0.25">
      <c r="A20" s="31">
        <v>14</v>
      </c>
      <c r="B20" s="32" t="s">
        <v>298</v>
      </c>
      <c r="C20" s="33">
        <v>36000</v>
      </c>
      <c r="D20" s="33">
        <v>36000</v>
      </c>
      <c r="E20" s="34" t="s">
        <v>194</v>
      </c>
      <c r="F20" s="35" t="s">
        <v>355</v>
      </c>
      <c r="G20" s="36" t="s">
        <v>16</v>
      </c>
      <c r="H20" s="37">
        <f t="shared" si="0"/>
        <v>36000</v>
      </c>
      <c r="I20" s="36" t="str">
        <f t="shared" si="1"/>
        <v>หจก.โชคประเสริฐ</v>
      </c>
      <c r="J20" s="36" t="s">
        <v>16</v>
      </c>
      <c r="K20" s="37">
        <f t="shared" si="3"/>
        <v>36000</v>
      </c>
      <c r="L20" s="81" t="s">
        <v>224</v>
      </c>
      <c r="M20" s="83" t="s">
        <v>299</v>
      </c>
      <c r="N20" s="70">
        <v>244158</v>
      </c>
    </row>
    <row r="21" spans="1:14" x14ac:dyDescent="0.25">
      <c r="A21" s="13">
        <v>15</v>
      </c>
      <c r="B21" s="14" t="s">
        <v>114</v>
      </c>
      <c r="C21" s="15">
        <v>4020</v>
      </c>
      <c r="D21" s="15">
        <v>4020</v>
      </c>
      <c r="E21" s="22" t="s">
        <v>194</v>
      </c>
      <c r="F21" s="17" t="s">
        <v>115</v>
      </c>
      <c r="G21" s="23" t="s">
        <v>16</v>
      </c>
      <c r="H21" s="24">
        <f t="shared" si="0"/>
        <v>4020</v>
      </c>
      <c r="I21" s="23" t="str">
        <f t="shared" ref="I21:I26" si="4">+F21</f>
        <v>POKไลค์แอนด์ซาวด์</v>
      </c>
      <c r="J21" s="23" t="s">
        <v>16</v>
      </c>
      <c r="K21" s="24">
        <f t="shared" si="3"/>
        <v>4020</v>
      </c>
      <c r="L21" s="76" t="s">
        <v>224</v>
      </c>
      <c r="M21" s="89" t="s">
        <v>371</v>
      </c>
      <c r="N21" s="57">
        <v>244159</v>
      </c>
    </row>
    <row r="22" spans="1:14" x14ac:dyDescent="0.25">
      <c r="A22" s="13">
        <v>16</v>
      </c>
      <c r="B22" s="14" t="s">
        <v>92</v>
      </c>
      <c r="C22" s="15">
        <v>2800</v>
      </c>
      <c r="D22" s="15">
        <v>2800</v>
      </c>
      <c r="E22" s="22" t="s">
        <v>194</v>
      </c>
      <c r="F22" s="17" t="s">
        <v>104</v>
      </c>
      <c r="G22" s="23" t="s">
        <v>16</v>
      </c>
      <c r="H22" s="24">
        <f t="shared" si="0"/>
        <v>2800</v>
      </c>
      <c r="I22" s="23" t="str">
        <f t="shared" si="4"/>
        <v>ทองประภา แอร์ คอนดิชั่นเนอร์</v>
      </c>
      <c r="J22" s="23" t="s">
        <v>16</v>
      </c>
      <c r="K22" s="24">
        <f t="shared" si="3"/>
        <v>2800</v>
      </c>
      <c r="L22" s="76" t="s">
        <v>224</v>
      </c>
      <c r="M22" s="89" t="s">
        <v>370</v>
      </c>
      <c r="N22" s="57">
        <v>244160</v>
      </c>
    </row>
    <row r="23" spans="1:14" x14ac:dyDescent="0.25">
      <c r="A23" s="13">
        <v>17</v>
      </c>
      <c r="B23" s="14" t="s">
        <v>116</v>
      </c>
      <c r="C23" s="15">
        <v>6490</v>
      </c>
      <c r="D23" s="15">
        <v>6490</v>
      </c>
      <c r="E23" s="22" t="s">
        <v>194</v>
      </c>
      <c r="F23" s="17" t="s">
        <v>106</v>
      </c>
      <c r="G23" s="23" t="s">
        <v>16</v>
      </c>
      <c r="H23" s="24">
        <f t="shared" si="0"/>
        <v>6490</v>
      </c>
      <c r="I23" s="23" t="str">
        <f t="shared" si="4"/>
        <v>บ.ยูนิตี้ ไอที ซิสเต็ม จำกัด</v>
      </c>
      <c r="J23" s="23" t="s">
        <v>16</v>
      </c>
      <c r="K23" s="24">
        <f t="shared" si="3"/>
        <v>6490</v>
      </c>
      <c r="L23" s="76" t="s">
        <v>224</v>
      </c>
      <c r="M23" s="89" t="s">
        <v>371</v>
      </c>
      <c r="N23" s="57">
        <v>244160</v>
      </c>
    </row>
    <row r="24" spans="1:14" x14ac:dyDescent="0.25">
      <c r="A24" s="13">
        <v>18</v>
      </c>
      <c r="B24" s="14" t="s">
        <v>44</v>
      </c>
      <c r="C24" s="15">
        <v>1721</v>
      </c>
      <c r="D24" s="15">
        <v>1721</v>
      </c>
      <c r="E24" s="22" t="s">
        <v>194</v>
      </c>
      <c r="F24" s="17" t="s">
        <v>39</v>
      </c>
      <c r="G24" s="23" t="s">
        <v>16</v>
      </c>
      <c r="H24" s="24">
        <f t="shared" si="0"/>
        <v>1721</v>
      </c>
      <c r="I24" s="23" t="str">
        <f t="shared" si="4"/>
        <v>หจก.ศรีมาตุลี</v>
      </c>
      <c r="J24" s="23" t="s">
        <v>16</v>
      </c>
      <c r="K24" s="24">
        <f t="shared" si="3"/>
        <v>1721</v>
      </c>
      <c r="L24" s="76" t="s">
        <v>224</v>
      </c>
      <c r="M24" s="89" t="s">
        <v>371</v>
      </c>
      <c r="N24" s="57">
        <v>244160</v>
      </c>
    </row>
    <row r="25" spans="1:14" s="39" customFormat="1" x14ac:dyDescent="0.25">
      <c r="A25" s="13">
        <v>19</v>
      </c>
      <c r="B25" s="32" t="s">
        <v>54</v>
      </c>
      <c r="C25" s="33">
        <v>2535</v>
      </c>
      <c r="D25" s="33">
        <v>2535</v>
      </c>
      <c r="E25" s="34" t="s">
        <v>194</v>
      </c>
      <c r="F25" s="35" t="s">
        <v>95</v>
      </c>
      <c r="G25" s="36" t="s">
        <v>16</v>
      </c>
      <c r="H25" s="37">
        <f t="shared" si="0"/>
        <v>2535</v>
      </c>
      <c r="I25" s="36" t="str">
        <f t="shared" si="4"/>
        <v>บ.ชวนิชคอนกรีต</v>
      </c>
      <c r="J25" s="36" t="s">
        <v>16</v>
      </c>
      <c r="K25" s="37">
        <f t="shared" si="3"/>
        <v>2535</v>
      </c>
      <c r="L25" s="81" t="s">
        <v>224</v>
      </c>
      <c r="M25" s="89" t="s">
        <v>371</v>
      </c>
      <c r="N25" s="70">
        <v>244160</v>
      </c>
    </row>
    <row r="26" spans="1:14" x14ac:dyDescent="0.25">
      <c r="A26" s="13">
        <v>20</v>
      </c>
      <c r="B26" s="32" t="s">
        <v>13</v>
      </c>
      <c r="C26" s="33">
        <v>3970</v>
      </c>
      <c r="D26" s="33">
        <v>3970</v>
      </c>
      <c r="E26" s="22" t="s">
        <v>194</v>
      </c>
      <c r="F26" s="35" t="s">
        <v>106</v>
      </c>
      <c r="G26" s="41" t="s">
        <v>16</v>
      </c>
      <c r="H26" s="42">
        <f t="shared" si="0"/>
        <v>3970</v>
      </c>
      <c r="I26" s="41" t="str">
        <f t="shared" si="4"/>
        <v>บ.ยูนิตี้ ไอที ซิสเต็ม จำกัด</v>
      </c>
      <c r="J26" s="41" t="s">
        <v>16</v>
      </c>
      <c r="K26" s="42">
        <f>C26</f>
        <v>3970</v>
      </c>
      <c r="L26" s="81" t="s">
        <v>224</v>
      </c>
      <c r="M26" s="83" t="s">
        <v>297</v>
      </c>
      <c r="N26" s="70">
        <v>244160</v>
      </c>
    </row>
    <row r="27" spans="1:14" x14ac:dyDescent="0.25">
      <c r="A27" s="31">
        <v>21</v>
      </c>
      <c r="B27" s="32" t="s">
        <v>301</v>
      </c>
      <c r="C27" s="33">
        <v>5200</v>
      </c>
      <c r="D27" s="33">
        <v>5200</v>
      </c>
      <c r="E27" s="34" t="s">
        <v>194</v>
      </c>
      <c r="F27" s="35" t="s">
        <v>104</v>
      </c>
      <c r="G27" s="36" t="s">
        <v>16</v>
      </c>
      <c r="H27" s="37">
        <f t="shared" si="0"/>
        <v>5200</v>
      </c>
      <c r="I27" s="35" t="s">
        <v>104</v>
      </c>
      <c r="J27" s="36" t="s">
        <v>16</v>
      </c>
      <c r="K27" s="37">
        <f>C27</f>
        <v>5200</v>
      </c>
      <c r="L27" s="81" t="s">
        <v>224</v>
      </c>
      <c r="M27" s="83" t="s">
        <v>302</v>
      </c>
      <c r="N27" s="70">
        <v>244161</v>
      </c>
    </row>
    <row r="28" spans="1:14" x14ac:dyDescent="0.25">
      <c r="A28" s="13">
        <v>22</v>
      </c>
      <c r="B28" s="32" t="s">
        <v>126</v>
      </c>
      <c r="C28" s="33">
        <v>21750</v>
      </c>
      <c r="D28" s="33">
        <v>21750</v>
      </c>
      <c r="E28" s="34" t="s">
        <v>14</v>
      </c>
      <c r="F28" s="35" t="s">
        <v>39</v>
      </c>
      <c r="G28" s="36" t="s">
        <v>16</v>
      </c>
      <c r="H28" s="37">
        <f t="shared" si="0"/>
        <v>21750</v>
      </c>
      <c r="I28" s="36" t="str">
        <f>+F28</f>
        <v>หจก.ศรีมาตุลี</v>
      </c>
      <c r="J28" s="36" t="s">
        <v>16</v>
      </c>
      <c r="K28" s="37">
        <f>+C28</f>
        <v>21750</v>
      </c>
      <c r="L28" s="81" t="s">
        <v>224</v>
      </c>
      <c r="M28" s="83" t="s">
        <v>256</v>
      </c>
      <c r="N28" s="70">
        <v>244161</v>
      </c>
    </row>
    <row r="29" spans="1:14" x14ac:dyDescent="0.25">
      <c r="A29" s="13">
        <v>23</v>
      </c>
      <c r="B29" s="14" t="s">
        <v>77</v>
      </c>
      <c r="C29" s="15">
        <v>2280</v>
      </c>
      <c r="D29" s="15">
        <v>2280</v>
      </c>
      <c r="E29" s="22" t="s">
        <v>194</v>
      </c>
      <c r="F29" s="17" t="s">
        <v>20</v>
      </c>
      <c r="G29" s="23" t="s">
        <v>16</v>
      </c>
      <c r="H29" s="24">
        <f t="shared" si="0"/>
        <v>2280</v>
      </c>
      <c r="I29" s="23" t="str">
        <f>+F29</f>
        <v>นางสาวศิริลักษณ์  ภูบรนภรณ์</v>
      </c>
      <c r="J29" s="23" t="s">
        <v>16</v>
      </c>
      <c r="K29" s="24">
        <f>+C29</f>
        <v>2280</v>
      </c>
      <c r="L29" s="76" t="s">
        <v>224</v>
      </c>
      <c r="M29" s="89" t="s">
        <v>369</v>
      </c>
      <c r="N29" s="57">
        <v>244161</v>
      </c>
    </row>
    <row r="30" spans="1:14" x14ac:dyDescent="0.25">
      <c r="A30" s="13">
        <v>24</v>
      </c>
      <c r="B30" s="14" t="s">
        <v>117</v>
      </c>
      <c r="C30" s="15">
        <v>480</v>
      </c>
      <c r="D30" s="15">
        <v>480</v>
      </c>
      <c r="E30" s="22" t="s">
        <v>194</v>
      </c>
      <c r="F30" s="17" t="s">
        <v>39</v>
      </c>
      <c r="G30" s="23" t="s">
        <v>16</v>
      </c>
      <c r="H30" s="24">
        <f t="shared" si="0"/>
        <v>480</v>
      </c>
      <c r="I30" s="23" t="str">
        <f>+F30</f>
        <v>หจก.ศรีมาตุลี</v>
      </c>
      <c r="J30" s="23" t="s">
        <v>16</v>
      </c>
      <c r="K30" s="24">
        <f>+C30</f>
        <v>480</v>
      </c>
      <c r="L30" s="76" t="s">
        <v>224</v>
      </c>
      <c r="M30" s="89" t="s">
        <v>371</v>
      </c>
      <c r="N30" s="57">
        <v>244162</v>
      </c>
    </row>
    <row r="31" spans="1:14" x14ac:dyDescent="0.25">
      <c r="A31" s="13">
        <v>25</v>
      </c>
      <c r="B31" s="14" t="s">
        <v>117</v>
      </c>
      <c r="C31" s="15">
        <v>1640</v>
      </c>
      <c r="D31" s="15">
        <v>1640</v>
      </c>
      <c r="E31" s="22" t="s">
        <v>194</v>
      </c>
      <c r="F31" s="17" t="s">
        <v>39</v>
      </c>
      <c r="G31" s="23" t="s">
        <v>16</v>
      </c>
      <c r="H31" s="24">
        <f t="shared" si="0"/>
        <v>1640</v>
      </c>
      <c r="I31" s="23" t="str">
        <f>+F31</f>
        <v>หจก.ศรีมาตุลี</v>
      </c>
      <c r="J31" s="23" t="s">
        <v>16</v>
      </c>
      <c r="K31" s="24">
        <f>+C31</f>
        <v>1640</v>
      </c>
      <c r="L31" s="76" t="s">
        <v>224</v>
      </c>
      <c r="M31" s="89" t="s">
        <v>371</v>
      </c>
      <c r="N31" s="57">
        <v>244162</v>
      </c>
    </row>
    <row r="32" spans="1:14" x14ac:dyDescent="0.25">
      <c r="C32" s="25" t="e">
        <f>SUM(#REF!+#REF!+#REF!+#REF!+#REF!+#REF!+#REF!+#REF!+#REF!+#REF!+#REF!+#REF!+#REF!+#REF!+#REF!+#REF!+#REF!+#REF!+#REF!)</f>
        <v>#REF!</v>
      </c>
      <c r="D32" s="25"/>
      <c r="K32" s="28">
        <f>SUM(K6:K31)</f>
        <v>196432.1</v>
      </c>
    </row>
    <row r="33" spans="3:13" x14ac:dyDescent="0.25">
      <c r="C33" s="25" t="e">
        <f>SUM(#REF!+#REF!+#REF!+#REF!+#REF!+#REF!+#REF!+#REF!+#REF!+#REF!+#REF!+#REF!+#REF!+#REF!+#REF!+#REF!+#REF!+#REF!+#REF!+#REF!+#REF!+#REF!+#REF!+#REF!+#REF!+#REF!+#REF!+#REF!+#REF!+#REF!+#REF!+#REF!)</f>
        <v>#REF!</v>
      </c>
      <c r="D33" s="25"/>
    </row>
    <row r="34" spans="3:13" x14ac:dyDescent="0.25">
      <c r="C34" s="25" t="e">
        <f>SUM(C32:C33)</f>
        <v>#REF!</v>
      </c>
      <c r="D34" s="25"/>
    </row>
    <row r="41" spans="3:13" x14ac:dyDescent="0.25">
      <c r="M41" s="85"/>
    </row>
    <row r="118" spans="13:13" x14ac:dyDescent="0.25">
      <c r="M118" s="85"/>
    </row>
  </sheetData>
  <mergeCells count="6">
    <mergeCell ref="F5:H5"/>
    <mergeCell ref="I5:K5"/>
    <mergeCell ref="M5:N5"/>
    <mergeCell ref="A4:N4"/>
    <mergeCell ref="A2:N2"/>
    <mergeCell ref="A3:N3"/>
  </mergeCells>
  <pageMargins left="0.38" right="0.38" top="0.45" bottom="0.48" header="0.31496062992125984" footer="0.31496062992125984"/>
  <pageSetup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5C4FE-6A28-4AC4-A81A-1D5FEEF6DE91}">
  <dimension ref="A1:O109"/>
  <sheetViews>
    <sheetView zoomScale="130" zoomScaleNormal="130" workbookViewId="0">
      <selection activeCell="L20" sqref="L20"/>
    </sheetView>
  </sheetViews>
  <sheetFormatPr defaultColWidth="8.125" defaultRowHeight="15" x14ac:dyDescent="0.25"/>
  <cols>
    <col min="1" max="1" width="4" style="9" bestFit="1" customWidth="1"/>
    <col min="2" max="2" width="21.25" style="9" bestFit="1" customWidth="1"/>
    <col min="3" max="3" width="6.25" style="9" bestFit="1" customWidth="1"/>
    <col min="4" max="4" width="8" style="9" customWidth="1"/>
    <col min="5" max="5" width="7.25" style="10" customWidth="1"/>
    <col min="6" max="6" width="12.875" style="9" bestFit="1" customWidth="1"/>
    <col min="7" max="7" width="3.875" style="9" bestFit="1" customWidth="1"/>
    <col min="8" max="8" width="5.25" style="9" bestFit="1" customWidth="1"/>
    <col min="9" max="9" width="12.875" style="9" bestFit="1" customWidth="1"/>
    <col min="10" max="10" width="3.875" style="9" bestFit="1" customWidth="1"/>
    <col min="11" max="11" width="9.125" style="9" customWidth="1"/>
    <col min="12" max="12" width="13.75" style="9" customWidth="1"/>
    <col min="13" max="13" width="6.875" style="10" customWidth="1"/>
    <col min="14" max="14" width="7.5" style="9" customWidth="1"/>
    <col min="15" max="16384" width="8.125" style="9"/>
  </cols>
  <sheetData>
    <row r="1" spans="1:14" ht="18" customHeight="1" x14ac:dyDescent="0.25">
      <c r="M1" s="84"/>
      <c r="N1" s="40" t="s">
        <v>10</v>
      </c>
    </row>
    <row r="2" spans="1:14" ht="18" customHeight="1" x14ac:dyDescent="0.3">
      <c r="A2" s="112" t="s">
        <v>118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4" ht="18" customHeight="1" x14ac:dyDescent="0.3">
      <c r="A3" s="112" t="str">
        <f>+[1]ก.พ.66!A3</f>
        <v>สำนักงานเขตพื้นที่การศึกษามัธยมศึกษานครสวรรค์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4" ht="18" customHeight="1" x14ac:dyDescent="0.3">
      <c r="A4" s="111" t="s">
        <v>349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</row>
    <row r="5" spans="1:14" ht="60" customHeight="1" x14ac:dyDescent="0.25">
      <c r="A5" s="62" t="s">
        <v>11</v>
      </c>
      <c r="B5" s="62" t="s">
        <v>12</v>
      </c>
      <c r="C5" s="60" t="s">
        <v>200</v>
      </c>
      <c r="D5" s="60" t="s">
        <v>199</v>
      </c>
      <c r="E5" s="60" t="s">
        <v>190</v>
      </c>
      <c r="F5" s="108" t="s">
        <v>191</v>
      </c>
      <c r="G5" s="109"/>
      <c r="H5" s="110"/>
      <c r="I5" s="108" t="s">
        <v>192</v>
      </c>
      <c r="J5" s="109"/>
      <c r="K5" s="110"/>
      <c r="L5" s="60" t="s">
        <v>197</v>
      </c>
      <c r="M5" s="108" t="s">
        <v>198</v>
      </c>
      <c r="N5" s="110"/>
    </row>
    <row r="6" spans="1:14" x14ac:dyDescent="0.25">
      <c r="A6" s="31">
        <v>1</v>
      </c>
      <c r="B6" s="14" t="s">
        <v>127</v>
      </c>
      <c r="C6" s="15">
        <v>6660</v>
      </c>
      <c r="D6" s="15">
        <v>6660</v>
      </c>
      <c r="E6" s="22" t="s">
        <v>194</v>
      </c>
      <c r="F6" s="17" t="s">
        <v>106</v>
      </c>
      <c r="G6" s="23" t="s">
        <v>16</v>
      </c>
      <c r="H6" s="24">
        <f t="shared" ref="H6:H22" si="0">+C6</f>
        <v>6660</v>
      </c>
      <c r="I6" s="23" t="str">
        <f t="shared" ref="I6:I22" si="1">+F6</f>
        <v>บ.ยูนิตี้ ไอที ซิสเต็ม จำกัด</v>
      </c>
      <c r="J6" s="23" t="s">
        <v>16</v>
      </c>
      <c r="K6" s="24">
        <f t="shared" ref="K6:K21" si="2">+C6</f>
        <v>6660</v>
      </c>
      <c r="L6" s="20" t="s">
        <v>224</v>
      </c>
      <c r="M6" s="65" t="s">
        <v>303</v>
      </c>
      <c r="N6" s="57">
        <v>244166</v>
      </c>
    </row>
    <row r="7" spans="1:14" x14ac:dyDescent="0.25">
      <c r="A7" s="13">
        <v>2</v>
      </c>
      <c r="B7" s="14" t="s">
        <v>107</v>
      </c>
      <c r="C7" s="15">
        <v>1350</v>
      </c>
      <c r="D7" s="15">
        <v>1350</v>
      </c>
      <c r="E7" s="22" t="s">
        <v>194</v>
      </c>
      <c r="F7" s="17" t="s">
        <v>30</v>
      </c>
      <c r="G7" s="23" t="s">
        <v>16</v>
      </c>
      <c r="H7" s="24">
        <f t="shared" si="0"/>
        <v>1350</v>
      </c>
      <c r="I7" s="23" t="str">
        <f t="shared" si="1"/>
        <v>บริษัท โตโยต้านครสวรรค์ 1981 จำกัด</v>
      </c>
      <c r="J7" s="23" t="s">
        <v>16</v>
      </c>
      <c r="K7" s="24">
        <f t="shared" si="2"/>
        <v>1350</v>
      </c>
      <c r="L7" s="20" t="s">
        <v>224</v>
      </c>
      <c r="M7" s="89" t="s">
        <v>370</v>
      </c>
      <c r="N7" s="57">
        <v>244168</v>
      </c>
    </row>
    <row r="8" spans="1:14" x14ac:dyDescent="0.25">
      <c r="A8" s="31">
        <v>3</v>
      </c>
      <c r="B8" s="14" t="s">
        <v>119</v>
      </c>
      <c r="C8" s="15">
        <v>450</v>
      </c>
      <c r="D8" s="15">
        <v>450</v>
      </c>
      <c r="E8" s="22" t="s">
        <v>194</v>
      </c>
      <c r="F8" s="17" t="s">
        <v>120</v>
      </c>
      <c r="G8" s="23" t="s">
        <v>16</v>
      </c>
      <c r="H8" s="24">
        <f t="shared" si="0"/>
        <v>450</v>
      </c>
      <c r="I8" s="23" t="str">
        <f t="shared" si="1"/>
        <v>อิงค์เจ็ท.88</v>
      </c>
      <c r="J8" s="23" t="s">
        <v>16</v>
      </c>
      <c r="K8" s="24">
        <f t="shared" si="2"/>
        <v>450</v>
      </c>
      <c r="L8" s="20" t="s">
        <v>224</v>
      </c>
      <c r="M8" s="89" t="s">
        <v>370</v>
      </c>
      <c r="N8" s="57">
        <v>244168</v>
      </c>
    </row>
    <row r="9" spans="1:14" x14ac:dyDescent="0.25">
      <c r="A9" s="13">
        <v>4</v>
      </c>
      <c r="B9" s="14" t="s">
        <v>77</v>
      </c>
      <c r="C9" s="15">
        <v>1845</v>
      </c>
      <c r="D9" s="15">
        <v>1845</v>
      </c>
      <c r="E9" s="22" t="s">
        <v>194</v>
      </c>
      <c r="F9" s="17" t="s">
        <v>20</v>
      </c>
      <c r="G9" s="23" t="s">
        <v>16</v>
      </c>
      <c r="H9" s="24">
        <f t="shared" si="0"/>
        <v>1845</v>
      </c>
      <c r="I9" s="23" t="str">
        <f t="shared" si="1"/>
        <v>นางสาวศิริลักษณ์  ภูบรนภรณ์</v>
      </c>
      <c r="J9" s="23" t="s">
        <v>16</v>
      </c>
      <c r="K9" s="24">
        <f t="shared" si="2"/>
        <v>1845</v>
      </c>
      <c r="L9" s="20" t="s">
        <v>224</v>
      </c>
      <c r="M9" s="89" t="s">
        <v>370</v>
      </c>
      <c r="N9" s="57">
        <v>244168</v>
      </c>
    </row>
    <row r="10" spans="1:14" x14ac:dyDescent="0.25">
      <c r="A10" s="31">
        <v>5</v>
      </c>
      <c r="B10" s="14" t="s">
        <v>121</v>
      </c>
      <c r="C10" s="15">
        <v>1436</v>
      </c>
      <c r="D10" s="15">
        <v>1436</v>
      </c>
      <c r="E10" s="22" t="s">
        <v>194</v>
      </c>
      <c r="F10" s="17" t="s">
        <v>20</v>
      </c>
      <c r="G10" s="23" t="s">
        <v>16</v>
      </c>
      <c r="H10" s="24">
        <f t="shared" si="0"/>
        <v>1436</v>
      </c>
      <c r="I10" s="23" t="str">
        <f t="shared" si="1"/>
        <v>นางสาวศิริลักษณ์  ภูบรนภรณ์</v>
      </c>
      <c r="J10" s="23" t="s">
        <v>16</v>
      </c>
      <c r="K10" s="24">
        <f t="shared" si="2"/>
        <v>1436</v>
      </c>
      <c r="L10" s="20" t="s">
        <v>224</v>
      </c>
      <c r="M10" s="89" t="s">
        <v>370</v>
      </c>
      <c r="N10" s="57">
        <v>244168</v>
      </c>
    </row>
    <row r="11" spans="1:14" x14ac:dyDescent="0.25">
      <c r="A11" s="13">
        <v>6</v>
      </c>
      <c r="B11" s="14" t="s">
        <v>122</v>
      </c>
      <c r="C11" s="15">
        <v>365</v>
      </c>
      <c r="D11" s="15">
        <v>365</v>
      </c>
      <c r="E11" s="22" t="s">
        <v>194</v>
      </c>
      <c r="F11" s="17" t="s">
        <v>20</v>
      </c>
      <c r="G11" s="23" t="s">
        <v>16</v>
      </c>
      <c r="H11" s="24">
        <f t="shared" si="0"/>
        <v>365</v>
      </c>
      <c r="I11" s="23" t="str">
        <f t="shared" si="1"/>
        <v>นางสาวศิริลักษณ์  ภูบรนภรณ์</v>
      </c>
      <c r="J11" s="23" t="s">
        <v>16</v>
      </c>
      <c r="K11" s="24">
        <f t="shared" si="2"/>
        <v>365</v>
      </c>
      <c r="L11" s="20" t="s">
        <v>224</v>
      </c>
      <c r="M11" s="89" t="s">
        <v>370</v>
      </c>
      <c r="N11" s="57">
        <v>244168</v>
      </c>
    </row>
    <row r="12" spans="1:14" x14ac:dyDescent="0.25">
      <c r="A12" s="31">
        <v>7</v>
      </c>
      <c r="B12" s="14" t="s">
        <v>309</v>
      </c>
      <c r="C12" s="15">
        <v>1500</v>
      </c>
      <c r="D12" s="15">
        <v>1500</v>
      </c>
      <c r="E12" s="22" t="s">
        <v>194</v>
      </c>
      <c r="F12" s="17" t="s">
        <v>125</v>
      </c>
      <c r="G12" s="23" t="s">
        <v>16</v>
      </c>
      <c r="H12" s="24">
        <f t="shared" si="0"/>
        <v>1500</v>
      </c>
      <c r="I12" s="23" t="str">
        <f t="shared" si="1"/>
        <v>บ้านเบญจรงค์</v>
      </c>
      <c r="J12" s="23" t="s">
        <v>16</v>
      </c>
      <c r="K12" s="24">
        <f t="shared" si="2"/>
        <v>1500</v>
      </c>
      <c r="L12" s="20" t="s">
        <v>224</v>
      </c>
      <c r="M12" s="89" t="s">
        <v>371</v>
      </c>
      <c r="N12" s="57">
        <v>244168</v>
      </c>
    </row>
    <row r="13" spans="1:14" x14ac:dyDescent="0.25">
      <c r="A13" s="13">
        <v>8</v>
      </c>
      <c r="B13" s="14" t="s">
        <v>123</v>
      </c>
      <c r="C13" s="15">
        <v>855</v>
      </c>
      <c r="D13" s="15">
        <v>855</v>
      </c>
      <c r="E13" s="22" t="s">
        <v>194</v>
      </c>
      <c r="F13" s="17" t="s">
        <v>106</v>
      </c>
      <c r="G13" s="23" t="s">
        <v>16</v>
      </c>
      <c r="H13" s="24">
        <f t="shared" si="0"/>
        <v>855</v>
      </c>
      <c r="I13" s="23" t="str">
        <f t="shared" si="1"/>
        <v>บ.ยูนิตี้ ไอที ซิสเต็ม จำกัด</v>
      </c>
      <c r="J13" s="23" t="s">
        <v>16</v>
      </c>
      <c r="K13" s="24">
        <f t="shared" si="2"/>
        <v>855</v>
      </c>
      <c r="L13" s="20" t="s">
        <v>224</v>
      </c>
      <c r="M13" s="89" t="s">
        <v>305</v>
      </c>
      <c r="N13" s="57">
        <v>244169</v>
      </c>
    </row>
    <row r="14" spans="1:14" x14ac:dyDescent="0.25">
      <c r="A14" s="31">
        <v>9</v>
      </c>
      <c r="B14" s="14" t="s">
        <v>128</v>
      </c>
      <c r="C14" s="15">
        <v>8400</v>
      </c>
      <c r="D14" s="15">
        <v>8400</v>
      </c>
      <c r="E14" s="22" t="s">
        <v>194</v>
      </c>
      <c r="F14" s="17" t="s">
        <v>129</v>
      </c>
      <c r="G14" s="23" t="s">
        <v>16</v>
      </c>
      <c r="H14" s="24">
        <f t="shared" si="0"/>
        <v>8400</v>
      </c>
      <c r="I14" s="23" t="str">
        <f t="shared" si="1"/>
        <v>มูลนิธิสมเด็จพระเทพรัตนราชสุดา</v>
      </c>
      <c r="J14" s="23" t="s">
        <v>16</v>
      </c>
      <c r="K14" s="24">
        <f t="shared" si="2"/>
        <v>8400</v>
      </c>
      <c r="L14" s="20" t="s">
        <v>224</v>
      </c>
      <c r="M14" s="89" t="s">
        <v>260</v>
      </c>
      <c r="N14" s="57">
        <v>244180</v>
      </c>
    </row>
    <row r="15" spans="1:14" x14ac:dyDescent="0.25">
      <c r="A15" s="13">
        <v>10</v>
      </c>
      <c r="B15" s="14" t="s">
        <v>77</v>
      </c>
      <c r="C15" s="15">
        <v>2820</v>
      </c>
      <c r="D15" s="15">
        <v>2820</v>
      </c>
      <c r="E15" s="22" t="s">
        <v>194</v>
      </c>
      <c r="F15" s="17" t="s">
        <v>20</v>
      </c>
      <c r="G15" s="23" t="s">
        <v>16</v>
      </c>
      <c r="H15" s="24">
        <f t="shared" si="0"/>
        <v>2820</v>
      </c>
      <c r="I15" s="23" t="str">
        <f t="shared" si="1"/>
        <v>นางสาวศิริลักษณ์  ภูบรนภรณ์</v>
      </c>
      <c r="J15" s="23" t="s">
        <v>16</v>
      </c>
      <c r="K15" s="24">
        <f t="shared" si="2"/>
        <v>2820</v>
      </c>
      <c r="L15" s="20" t="s">
        <v>224</v>
      </c>
      <c r="M15" s="89" t="s">
        <v>370</v>
      </c>
      <c r="N15" s="57">
        <v>244182</v>
      </c>
    </row>
    <row r="16" spans="1:14" s="39" customFormat="1" x14ac:dyDescent="0.25">
      <c r="A16" s="31">
        <v>11</v>
      </c>
      <c r="B16" s="32" t="s">
        <v>124</v>
      </c>
      <c r="C16" s="33">
        <v>2448</v>
      </c>
      <c r="D16" s="33">
        <v>2448</v>
      </c>
      <c r="E16" s="22" t="s">
        <v>194</v>
      </c>
      <c r="F16" s="35" t="s">
        <v>20</v>
      </c>
      <c r="G16" s="36" t="s">
        <v>16</v>
      </c>
      <c r="H16" s="37">
        <f t="shared" si="0"/>
        <v>2448</v>
      </c>
      <c r="I16" s="36" t="str">
        <f t="shared" si="1"/>
        <v>นางสาวศิริลักษณ์  ภูบรนภรณ์</v>
      </c>
      <c r="J16" s="36" t="s">
        <v>16</v>
      </c>
      <c r="K16" s="37">
        <f t="shared" si="2"/>
        <v>2448</v>
      </c>
      <c r="L16" s="20" t="s">
        <v>224</v>
      </c>
      <c r="M16" s="90" t="s">
        <v>369</v>
      </c>
      <c r="N16" s="70">
        <v>244182</v>
      </c>
    </row>
    <row r="17" spans="1:15" x14ac:dyDescent="0.25">
      <c r="A17" s="13">
        <v>12</v>
      </c>
      <c r="B17" s="14" t="s">
        <v>148</v>
      </c>
      <c r="C17" s="15">
        <v>24500</v>
      </c>
      <c r="D17" s="15">
        <v>24500</v>
      </c>
      <c r="E17" s="22" t="s">
        <v>14</v>
      </c>
      <c r="F17" s="17" t="s">
        <v>149</v>
      </c>
      <c r="G17" s="23" t="s">
        <v>16</v>
      </c>
      <c r="H17" s="24">
        <f t="shared" si="0"/>
        <v>24500</v>
      </c>
      <c r="I17" s="23" t="str">
        <f t="shared" si="1"/>
        <v>ม.ธรรมศาสตร์</v>
      </c>
      <c r="J17" s="23" t="s">
        <v>16</v>
      </c>
      <c r="K17" s="24">
        <f t="shared" si="2"/>
        <v>24500</v>
      </c>
      <c r="L17" s="20" t="s">
        <v>224</v>
      </c>
      <c r="M17" s="90" t="s">
        <v>306</v>
      </c>
      <c r="N17" s="57">
        <v>244182</v>
      </c>
      <c r="O17" s="21"/>
    </row>
    <row r="18" spans="1:15" x14ac:dyDescent="0.25">
      <c r="A18" s="31">
        <v>13</v>
      </c>
      <c r="B18" s="14" t="s">
        <v>131</v>
      </c>
      <c r="C18" s="15">
        <v>3235</v>
      </c>
      <c r="D18" s="15">
        <v>3235</v>
      </c>
      <c r="E18" s="22" t="s">
        <v>14</v>
      </c>
      <c r="F18" s="17" t="s">
        <v>106</v>
      </c>
      <c r="G18" s="23" t="s">
        <v>16</v>
      </c>
      <c r="H18" s="24">
        <f t="shared" si="0"/>
        <v>3235</v>
      </c>
      <c r="I18" s="23" t="str">
        <f t="shared" si="1"/>
        <v>บ.ยูนิตี้ ไอที ซิสเต็ม จำกัด</v>
      </c>
      <c r="J18" s="23" t="s">
        <v>16</v>
      </c>
      <c r="K18" s="24">
        <f t="shared" si="2"/>
        <v>3235</v>
      </c>
      <c r="L18" s="20" t="s">
        <v>224</v>
      </c>
      <c r="M18" s="90" t="s">
        <v>308</v>
      </c>
      <c r="N18" s="57">
        <v>244190</v>
      </c>
    </row>
    <row r="19" spans="1:15" x14ac:dyDescent="0.25">
      <c r="A19" s="13">
        <v>14</v>
      </c>
      <c r="B19" s="14" t="s">
        <v>310</v>
      </c>
      <c r="C19" s="15">
        <v>17000</v>
      </c>
      <c r="D19" s="15">
        <v>17000</v>
      </c>
      <c r="E19" s="22" t="s">
        <v>14</v>
      </c>
      <c r="F19" s="17" t="s">
        <v>216</v>
      </c>
      <c r="G19" s="23" t="s">
        <v>16</v>
      </c>
      <c r="H19" s="24">
        <f t="shared" si="0"/>
        <v>17000</v>
      </c>
      <c r="I19" s="23" t="str">
        <f t="shared" si="1"/>
        <v>นางพรทิวา ยี่สาคร</v>
      </c>
      <c r="J19" s="23" t="s">
        <v>16</v>
      </c>
      <c r="K19" s="24">
        <f t="shared" si="2"/>
        <v>17000</v>
      </c>
      <c r="L19" s="20" t="s">
        <v>224</v>
      </c>
      <c r="M19" s="90" t="s">
        <v>311</v>
      </c>
      <c r="N19" s="57">
        <v>244194</v>
      </c>
    </row>
    <row r="20" spans="1:15" x14ac:dyDescent="0.25">
      <c r="A20" s="31">
        <v>15</v>
      </c>
      <c r="B20" s="14" t="s">
        <v>68</v>
      </c>
      <c r="C20" s="15">
        <v>2900</v>
      </c>
      <c r="D20" s="15">
        <v>2900</v>
      </c>
      <c r="E20" s="22" t="s">
        <v>194</v>
      </c>
      <c r="F20" s="17" t="s">
        <v>39</v>
      </c>
      <c r="G20" s="23" t="s">
        <v>16</v>
      </c>
      <c r="H20" s="24">
        <f t="shared" si="0"/>
        <v>2900</v>
      </c>
      <c r="I20" s="23" t="str">
        <f t="shared" si="1"/>
        <v>หจก.ศรีมาตุลี</v>
      </c>
      <c r="J20" s="23" t="s">
        <v>16</v>
      </c>
      <c r="K20" s="24">
        <f t="shared" si="2"/>
        <v>2900</v>
      </c>
      <c r="L20" s="20" t="s">
        <v>224</v>
      </c>
      <c r="M20" s="90" t="s">
        <v>373</v>
      </c>
      <c r="N20" s="57">
        <v>244195</v>
      </c>
    </row>
    <row r="21" spans="1:15" x14ac:dyDescent="0.25">
      <c r="A21" s="13">
        <v>16</v>
      </c>
      <c r="B21" s="14" t="s">
        <v>143</v>
      </c>
      <c r="C21" s="15">
        <v>1435</v>
      </c>
      <c r="D21" s="15">
        <v>1435</v>
      </c>
      <c r="E21" s="22" t="s">
        <v>14</v>
      </c>
      <c r="F21" s="17" t="s">
        <v>106</v>
      </c>
      <c r="G21" s="23" t="s">
        <v>16</v>
      </c>
      <c r="H21" s="24">
        <f t="shared" si="0"/>
        <v>1435</v>
      </c>
      <c r="I21" s="23" t="str">
        <f t="shared" si="1"/>
        <v>บ.ยูนิตี้ ไอที ซิสเต็ม จำกัด</v>
      </c>
      <c r="J21" s="23" t="s">
        <v>16</v>
      </c>
      <c r="K21" s="24">
        <f t="shared" si="2"/>
        <v>1435</v>
      </c>
      <c r="L21" s="20" t="s">
        <v>224</v>
      </c>
      <c r="M21" s="90" t="s">
        <v>304</v>
      </c>
      <c r="N21" s="57">
        <v>244196</v>
      </c>
    </row>
    <row r="22" spans="1:15" x14ac:dyDescent="0.25">
      <c r="A22" s="31">
        <v>17</v>
      </c>
      <c r="B22" s="14" t="s">
        <v>135</v>
      </c>
      <c r="C22" s="15">
        <v>5000</v>
      </c>
      <c r="D22" s="15">
        <v>5000</v>
      </c>
      <c r="E22" s="16" t="s">
        <v>14</v>
      </c>
      <c r="F22" s="17" t="s">
        <v>136</v>
      </c>
      <c r="G22" s="18" t="s">
        <v>16</v>
      </c>
      <c r="H22" s="19">
        <f t="shared" si="0"/>
        <v>5000</v>
      </c>
      <c r="I22" s="18" t="str">
        <f t="shared" si="1"/>
        <v>หจก.ริมปิงการพิมพ์</v>
      </c>
      <c r="J22" s="18" t="s">
        <v>16</v>
      </c>
      <c r="K22" s="19">
        <f>C22</f>
        <v>5000</v>
      </c>
      <c r="L22" s="20" t="s">
        <v>224</v>
      </c>
      <c r="M22" s="89" t="s">
        <v>307</v>
      </c>
      <c r="N22" s="57">
        <v>244196</v>
      </c>
    </row>
    <row r="23" spans="1:15" x14ac:dyDescent="0.25">
      <c r="C23" s="25" t="e">
        <f>SUM(#REF!+#REF!+#REF!+#REF!+#REF!+#REF!+#REF!+#REF!+#REF!+#REF!+#REF!+#REF!+#REF!+#REF!+#REF!+#REF!+#REF!+#REF!+#REF!)</f>
        <v>#REF!</v>
      </c>
      <c r="D23" s="25"/>
      <c r="K23" s="28">
        <f>SUM(K7:K20)</f>
        <v>69104</v>
      </c>
    </row>
    <row r="24" spans="1:15" x14ac:dyDescent="0.25">
      <c r="C24" s="25" t="e">
        <f>SUM(#REF!+#REF!+#REF!+#REF!+#REF!+#REF!+#REF!+#REF!+#REF!+#REF!+#REF!+#REF!+#REF!+#REF!+#REF!+#REF!+#REF!+#REF!+#REF!+#REF!+#REF!+#REF!+#REF!+#REF!+#REF!+#REF!+#REF!+#REF!+#REF!+#REF!+#REF!+#REF!)</f>
        <v>#REF!</v>
      </c>
      <c r="D24" s="25"/>
    </row>
    <row r="25" spans="1:15" x14ac:dyDescent="0.25">
      <c r="C25" s="25" t="e">
        <f>SUM(C23:C24)</f>
        <v>#REF!</v>
      </c>
      <c r="D25" s="25"/>
    </row>
    <row r="32" spans="1:15" x14ac:dyDescent="0.25">
      <c r="M32" s="85"/>
    </row>
    <row r="109" spans="13:13" x14ac:dyDescent="0.25">
      <c r="M109" s="85"/>
    </row>
  </sheetData>
  <mergeCells count="6">
    <mergeCell ref="F5:H5"/>
    <mergeCell ref="I5:K5"/>
    <mergeCell ref="M5:N5"/>
    <mergeCell ref="A4:N4"/>
    <mergeCell ref="A2:N2"/>
    <mergeCell ref="A3:N3"/>
  </mergeCells>
  <pageMargins left="0.38" right="0.32" top="0.56000000000000005" bottom="0.75" header="0.3" footer="0.3"/>
  <pageSetup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26E87-B794-4C05-B567-DCCD37E207AD}">
  <dimension ref="A1:O112"/>
  <sheetViews>
    <sheetView zoomScale="130" zoomScaleNormal="130" workbookViewId="0">
      <selection activeCell="L27" sqref="L27"/>
    </sheetView>
  </sheetViews>
  <sheetFormatPr defaultColWidth="8.125" defaultRowHeight="15" x14ac:dyDescent="0.25"/>
  <cols>
    <col min="1" max="1" width="4" style="9" bestFit="1" customWidth="1"/>
    <col min="2" max="2" width="21.25" style="9" bestFit="1" customWidth="1"/>
    <col min="3" max="3" width="6.25" style="9" bestFit="1" customWidth="1"/>
    <col min="4" max="4" width="7.25" style="9" customWidth="1"/>
    <col min="5" max="5" width="7.5" style="10" customWidth="1"/>
    <col min="6" max="6" width="12.875" style="9" bestFit="1" customWidth="1"/>
    <col min="7" max="7" width="3.875" style="9" bestFit="1" customWidth="1"/>
    <col min="8" max="8" width="5.25" style="9" bestFit="1" customWidth="1"/>
    <col min="9" max="9" width="12.875" style="9" bestFit="1" customWidth="1"/>
    <col min="10" max="10" width="3.875" style="9" bestFit="1" customWidth="1"/>
    <col min="11" max="11" width="7.375" style="9" customWidth="1"/>
    <col min="12" max="12" width="15.375" style="9" customWidth="1"/>
    <col min="13" max="13" width="7.5" style="9" customWidth="1"/>
    <col min="14" max="14" width="7.125" style="9" customWidth="1"/>
    <col min="15" max="16384" width="8.125" style="9"/>
  </cols>
  <sheetData>
    <row r="1" spans="1:15" ht="18" customHeight="1" x14ac:dyDescent="0.25">
      <c r="M1" s="40"/>
      <c r="N1" s="64" t="s">
        <v>10</v>
      </c>
    </row>
    <row r="2" spans="1:15" s="56" customFormat="1" ht="18" customHeight="1" x14ac:dyDescent="0.3">
      <c r="A2" s="112" t="s">
        <v>130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5" s="56" customFormat="1" ht="18" customHeight="1" x14ac:dyDescent="0.3">
      <c r="A3" s="112" t="str">
        <f>+[1]ก.พ.66!A3</f>
        <v>สำนักงานเขตพื้นที่การศึกษามัธยมศึกษานครสวรรค์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5" s="56" customFormat="1" ht="18" customHeight="1" x14ac:dyDescent="0.3">
      <c r="A4" s="111" t="s">
        <v>320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</row>
    <row r="5" spans="1:15" ht="60" customHeight="1" x14ac:dyDescent="0.25">
      <c r="A5" s="60" t="s">
        <v>11</v>
      </c>
      <c r="B5" s="60" t="s">
        <v>12</v>
      </c>
      <c r="C5" s="60" t="s">
        <v>200</v>
      </c>
      <c r="D5" s="60" t="s">
        <v>199</v>
      </c>
      <c r="E5" s="60" t="s">
        <v>190</v>
      </c>
      <c r="F5" s="108" t="s">
        <v>191</v>
      </c>
      <c r="G5" s="109"/>
      <c r="H5" s="110"/>
      <c r="I5" s="108" t="s">
        <v>192</v>
      </c>
      <c r="J5" s="109"/>
      <c r="K5" s="110"/>
      <c r="L5" s="60" t="s">
        <v>197</v>
      </c>
      <c r="M5" s="108" t="s">
        <v>198</v>
      </c>
      <c r="N5" s="110"/>
    </row>
    <row r="6" spans="1:15" x14ac:dyDescent="0.25">
      <c r="A6" s="13">
        <v>1</v>
      </c>
      <c r="B6" s="14" t="s">
        <v>139</v>
      </c>
      <c r="C6" s="15">
        <v>3020</v>
      </c>
      <c r="D6" s="15">
        <v>3020</v>
      </c>
      <c r="E6" s="22" t="s">
        <v>14</v>
      </c>
      <c r="F6" s="17" t="s">
        <v>140</v>
      </c>
      <c r="G6" s="23" t="s">
        <v>16</v>
      </c>
      <c r="H6" s="24">
        <f t="shared" ref="H6:H25" si="0">+C6</f>
        <v>3020</v>
      </c>
      <c r="I6" s="23" t="str">
        <f t="shared" ref="I6:I19" si="1">+F6</f>
        <v>หจก.สมนึกดอกไม้ผ้า</v>
      </c>
      <c r="J6" s="23" t="s">
        <v>16</v>
      </c>
      <c r="K6" s="24">
        <f t="shared" ref="K6:K25" si="2">+C6</f>
        <v>3020</v>
      </c>
      <c r="L6" s="76" t="s">
        <v>224</v>
      </c>
      <c r="M6" s="89" t="s">
        <v>373</v>
      </c>
      <c r="N6" s="57">
        <v>244197</v>
      </c>
    </row>
    <row r="7" spans="1:15" x14ac:dyDescent="0.25">
      <c r="A7" s="13">
        <v>2</v>
      </c>
      <c r="B7" s="14" t="s">
        <v>44</v>
      </c>
      <c r="C7" s="15">
        <v>200</v>
      </c>
      <c r="D7" s="15">
        <v>200</v>
      </c>
      <c r="E7" s="22" t="s">
        <v>14</v>
      </c>
      <c r="F7" s="17" t="s">
        <v>141</v>
      </c>
      <c r="G7" s="23" t="s">
        <v>16</v>
      </c>
      <c r="H7" s="24">
        <f t="shared" si="0"/>
        <v>200</v>
      </c>
      <c r="I7" s="23" t="str">
        <f t="shared" si="1"/>
        <v>ตี๋น้อยการเกษตร</v>
      </c>
      <c r="J7" s="23" t="s">
        <v>16</v>
      </c>
      <c r="K7" s="24">
        <f t="shared" si="2"/>
        <v>200</v>
      </c>
      <c r="L7" s="76" t="s">
        <v>224</v>
      </c>
      <c r="M7" s="89" t="s">
        <v>373</v>
      </c>
      <c r="N7" s="57">
        <v>244197</v>
      </c>
    </row>
    <row r="8" spans="1:15" x14ac:dyDescent="0.25">
      <c r="A8" s="13">
        <v>3</v>
      </c>
      <c r="B8" s="14" t="s">
        <v>44</v>
      </c>
      <c r="C8" s="15">
        <v>305</v>
      </c>
      <c r="D8" s="15">
        <v>305</v>
      </c>
      <c r="E8" s="22" t="s">
        <v>14</v>
      </c>
      <c r="F8" s="17" t="s">
        <v>39</v>
      </c>
      <c r="G8" s="23" t="s">
        <v>16</v>
      </c>
      <c r="H8" s="24">
        <f t="shared" si="0"/>
        <v>305</v>
      </c>
      <c r="I8" s="23" t="str">
        <f t="shared" si="1"/>
        <v>หจก.ศรีมาตุลี</v>
      </c>
      <c r="J8" s="23" t="s">
        <v>16</v>
      </c>
      <c r="K8" s="24">
        <f t="shared" si="2"/>
        <v>305</v>
      </c>
      <c r="L8" s="76" t="s">
        <v>224</v>
      </c>
      <c r="M8" s="89" t="s">
        <v>373</v>
      </c>
      <c r="N8" s="57">
        <v>244202</v>
      </c>
    </row>
    <row r="9" spans="1:15" x14ac:dyDescent="0.25">
      <c r="A9" s="13">
        <v>4</v>
      </c>
      <c r="B9" s="14" t="s">
        <v>142</v>
      </c>
      <c r="C9" s="15">
        <v>1250</v>
      </c>
      <c r="D9" s="15">
        <v>1250</v>
      </c>
      <c r="E9" s="22" t="s">
        <v>14</v>
      </c>
      <c r="F9" s="17" t="s">
        <v>39</v>
      </c>
      <c r="G9" s="23" t="s">
        <v>16</v>
      </c>
      <c r="H9" s="24">
        <f t="shared" si="0"/>
        <v>1250</v>
      </c>
      <c r="I9" s="23" t="str">
        <f t="shared" si="1"/>
        <v>หจก.ศรีมาตุลี</v>
      </c>
      <c r="J9" s="23" t="s">
        <v>16</v>
      </c>
      <c r="K9" s="24">
        <f t="shared" si="2"/>
        <v>1250</v>
      </c>
      <c r="L9" s="76" t="s">
        <v>224</v>
      </c>
      <c r="M9" s="89" t="s">
        <v>373</v>
      </c>
      <c r="N9" s="57">
        <v>244202</v>
      </c>
    </row>
    <row r="10" spans="1:15" x14ac:dyDescent="0.25">
      <c r="A10" s="13">
        <v>5</v>
      </c>
      <c r="B10" s="14" t="s">
        <v>111</v>
      </c>
      <c r="C10" s="15">
        <v>4160</v>
      </c>
      <c r="D10" s="15">
        <v>4160</v>
      </c>
      <c r="E10" s="22" t="s">
        <v>14</v>
      </c>
      <c r="F10" s="17" t="s">
        <v>144</v>
      </c>
      <c r="G10" s="23" t="s">
        <v>16</v>
      </c>
      <c r="H10" s="24">
        <f t="shared" si="0"/>
        <v>4160</v>
      </c>
      <c r="I10" s="23" t="str">
        <f t="shared" si="1"/>
        <v>บ.ชวนิชคอนกรีต จำกัด</v>
      </c>
      <c r="J10" s="23" t="s">
        <v>16</v>
      </c>
      <c r="K10" s="24">
        <f t="shared" si="2"/>
        <v>4160</v>
      </c>
      <c r="L10" s="76" t="s">
        <v>224</v>
      </c>
      <c r="M10" s="89" t="s">
        <v>373</v>
      </c>
      <c r="N10" s="57">
        <v>244204</v>
      </c>
    </row>
    <row r="11" spans="1:15" x14ac:dyDescent="0.25">
      <c r="A11" s="13">
        <v>6</v>
      </c>
      <c r="B11" s="14" t="s">
        <v>119</v>
      </c>
      <c r="C11" s="15">
        <v>2500</v>
      </c>
      <c r="D11" s="15">
        <v>2500</v>
      </c>
      <c r="E11" s="22" t="s">
        <v>14</v>
      </c>
      <c r="F11" s="17" t="s">
        <v>120</v>
      </c>
      <c r="G11" s="23" t="s">
        <v>16</v>
      </c>
      <c r="H11" s="24">
        <f t="shared" si="0"/>
        <v>2500</v>
      </c>
      <c r="I11" s="23" t="str">
        <f t="shared" si="1"/>
        <v>อิงค์เจ็ท.88</v>
      </c>
      <c r="J11" s="23" t="s">
        <v>16</v>
      </c>
      <c r="K11" s="24">
        <f t="shared" si="2"/>
        <v>2500</v>
      </c>
      <c r="L11" s="76" t="s">
        <v>224</v>
      </c>
      <c r="M11" s="89" t="s">
        <v>369</v>
      </c>
      <c r="N11" s="57">
        <v>244204</v>
      </c>
    </row>
    <row r="12" spans="1:15" x14ac:dyDescent="0.25">
      <c r="A12" s="13">
        <v>7</v>
      </c>
      <c r="B12" s="14" t="s">
        <v>77</v>
      </c>
      <c r="C12" s="15">
        <v>1365</v>
      </c>
      <c r="D12" s="15">
        <v>1365</v>
      </c>
      <c r="E12" s="22" t="s">
        <v>14</v>
      </c>
      <c r="F12" s="17" t="s">
        <v>20</v>
      </c>
      <c r="G12" s="23" t="s">
        <v>16</v>
      </c>
      <c r="H12" s="24">
        <f t="shared" si="0"/>
        <v>1365</v>
      </c>
      <c r="I12" s="23" t="str">
        <f t="shared" si="1"/>
        <v>นางสาวศิริลักษณ์  ภูบรนภรณ์</v>
      </c>
      <c r="J12" s="23" t="s">
        <v>16</v>
      </c>
      <c r="K12" s="24">
        <f t="shared" si="2"/>
        <v>1365</v>
      </c>
      <c r="L12" s="76" t="s">
        <v>224</v>
      </c>
      <c r="M12" s="89" t="s">
        <v>369</v>
      </c>
      <c r="N12" s="57">
        <v>244204</v>
      </c>
    </row>
    <row r="13" spans="1:15" x14ac:dyDescent="0.25">
      <c r="A13" s="13">
        <v>8</v>
      </c>
      <c r="B13" s="14" t="s">
        <v>132</v>
      </c>
      <c r="C13" s="15">
        <v>2053.5</v>
      </c>
      <c r="D13" s="15">
        <v>2053.5</v>
      </c>
      <c r="E13" s="22" t="s">
        <v>14</v>
      </c>
      <c r="F13" s="17" t="s">
        <v>20</v>
      </c>
      <c r="G13" s="23" t="s">
        <v>16</v>
      </c>
      <c r="H13" s="24">
        <f t="shared" si="0"/>
        <v>2053.5</v>
      </c>
      <c r="I13" s="23" t="str">
        <f t="shared" si="1"/>
        <v>นางสาวศิริลักษณ์  ภูบรนภรณ์</v>
      </c>
      <c r="J13" s="23" t="s">
        <v>16</v>
      </c>
      <c r="K13" s="24">
        <f t="shared" si="2"/>
        <v>2053.5</v>
      </c>
      <c r="L13" s="76" t="s">
        <v>224</v>
      </c>
      <c r="M13" s="89" t="s">
        <v>369</v>
      </c>
      <c r="N13" s="57">
        <v>244204</v>
      </c>
    </row>
    <row r="14" spans="1:15" x14ac:dyDescent="0.25">
      <c r="A14" s="13">
        <v>9</v>
      </c>
      <c r="B14" s="14" t="s">
        <v>133</v>
      </c>
      <c r="C14" s="15">
        <v>3760</v>
      </c>
      <c r="D14" s="15">
        <v>3760</v>
      </c>
      <c r="E14" s="22" t="s">
        <v>14</v>
      </c>
      <c r="F14" s="17" t="s">
        <v>20</v>
      </c>
      <c r="G14" s="23" t="s">
        <v>16</v>
      </c>
      <c r="H14" s="24">
        <f t="shared" si="0"/>
        <v>3760</v>
      </c>
      <c r="I14" s="23" t="str">
        <f t="shared" si="1"/>
        <v>นางสาวศิริลักษณ์  ภูบรนภรณ์</v>
      </c>
      <c r="J14" s="23" t="s">
        <v>16</v>
      </c>
      <c r="K14" s="24">
        <f t="shared" si="2"/>
        <v>3760</v>
      </c>
      <c r="L14" s="76" t="s">
        <v>224</v>
      </c>
      <c r="M14" s="89" t="s">
        <v>369</v>
      </c>
      <c r="N14" s="57">
        <v>244204</v>
      </c>
    </row>
    <row r="15" spans="1:15" x14ac:dyDescent="0.25">
      <c r="A15" s="13">
        <v>10</v>
      </c>
      <c r="B15" s="14" t="s">
        <v>134</v>
      </c>
      <c r="C15" s="15">
        <v>546</v>
      </c>
      <c r="D15" s="15">
        <v>546</v>
      </c>
      <c r="E15" s="22" t="s">
        <v>14</v>
      </c>
      <c r="F15" s="17" t="s">
        <v>20</v>
      </c>
      <c r="G15" s="23" t="s">
        <v>16</v>
      </c>
      <c r="H15" s="24">
        <f t="shared" si="0"/>
        <v>546</v>
      </c>
      <c r="I15" s="23" t="str">
        <f t="shared" si="1"/>
        <v>นางสาวศิริลักษณ์  ภูบรนภรณ์</v>
      </c>
      <c r="J15" s="23" t="s">
        <v>16</v>
      </c>
      <c r="K15" s="24">
        <f t="shared" si="2"/>
        <v>546</v>
      </c>
      <c r="L15" s="76" t="s">
        <v>224</v>
      </c>
      <c r="M15" s="89" t="s">
        <v>369</v>
      </c>
      <c r="N15" s="57">
        <v>244204</v>
      </c>
    </row>
    <row r="16" spans="1:15" x14ac:dyDescent="0.25">
      <c r="A16" s="13">
        <v>11</v>
      </c>
      <c r="B16" s="14" t="s">
        <v>168</v>
      </c>
      <c r="C16" s="15">
        <v>5797</v>
      </c>
      <c r="D16" s="15">
        <v>5797</v>
      </c>
      <c r="E16" s="22" t="s">
        <v>14</v>
      </c>
      <c r="F16" s="17" t="s">
        <v>39</v>
      </c>
      <c r="G16" s="23" t="s">
        <v>16</v>
      </c>
      <c r="H16" s="24">
        <f t="shared" si="0"/>
        <v>5797</v>
      </c>
      <c r="I16" s="23" t="str">
        <f t="shared" si="1"/>
        <v>หจก.ศรีมาตุลี</v>
      </c>
      <c r="J16" s="23" t="s">
        <v>16</v>
      </c>
      <c r="K16" s="24">
        <f t="shared" si="2"/>
        <v>5797</v>
      </c>
      <c r="L16" s="76" t="s">
        <v>224</v>
      </c>
      <c r="M16" s="69" t="s">
        <v>312</v>
      </c>
      <c r="N16" s="57">
        <v>244211</v>
      </c>
      <c r="O16" s="21"/>
    </row>
    <row r="17" spans="1:15" x14ac:dyDescent="0.25">
      <c r="A17" s="13">
        <v>12</v>
      </c>
      <c r="B17" s="14" t="s">
        <v>313</v>
      </c>
      <c r="C17" s="15">
        <v>10500</v>
      </c>
      <c r="D17" s="15">
        <v>10500</v>
      </c>
      <c r="E17" s="22" t="s">
        <v>14</v>
      </c>
      <c r="F17" s="17" t="s">
        <v>39</v>
      </c>
      <c r="G17" s="23" t="s">
        <v>16</v>
      </c>
      <c r="H17" s="24">
        <f t="shared" si="0"/>
        <v>10500</v>
      </c>
      <c r="I17" s="23" t="str">
        <f t="shared" si="1"/>
        <v>หจก.ศรีมาตุลี</v>
      </c>
      <c r="J17" s="23" t="s">
        <v>16</v>
      </c>
      <c r="K17" s="24">
        <f t="shared" si="2"/>
        <v>10500</v>
      </c>
      <c r="L17" s="76" t="s">
        <v>224</v>
      </c>
      <c r="M17" s="69" t="s">
        <v>314</v>
      </c>
      <c r="N17" s="57">
        <v>244211</v>
      </c>
      <c r="O17" s="21"/>
    </row>
    <row r="18" spans="1:15" x14ac:dyDescent="0.25">
      <c r="A18" s="31">
        <v>13</v>
      </c>
      <c r="B18" s="32" t="s">
        <v>315</v>
      </c>
      <c r="C18" s="33">
        <v>5180</v>
      </c>
      <c r="D18" s="33">
        <v>5180</v>
      </c>
      <c r="E18" s="34" t="s">
        <v>14</v>
      </c>
      <c r="F18" s="35" t="s">
        <v>39</v>
      </c>
      <c r="G18" s="36" t="s">
        <v>16</v>
      </c>
      <c r="H18" s="37">
        <f t="shared" si="0"/>
        <v>5180</v>
      </c>
      <c r="I18" s="36" t="str">
        <f t="shared" si="1"/>
        <v>หจก.ศรีมาตุลี</v>
      </c>
      <c r="J18" s="36" t="s">
        <v>16</v>
      </c>
      <c r="K18" s="37">
        <f t="shared" si="2"/>
        <v>5180</v>
      </c>
      <c r="L18" s="81" t="s">
        <v>224</v>
      </c>
      <c r="M18" s="69" t="s">
        <v>316</v>
      </c>
      <c r="N18" s="70">
        <v>244211</v>
      </c>
      <c r="O18" s="21"/>
    </row>
    <row r="19" spans="1:15" x14ac:dyDescent="0.25">
      <c r="A19" s="31">
        <v>14</v>
      </c>
      <c r="B19" s="32" t="s">
        <v>317</v>
      </c>
      <c r="C19" s="33">
        <v>7750</v>
      </c>
      <c r="D19" s="33">
        <v>7750</v>
      </c>
      <c r="E19" s="34" t="s">
        <v>14</v>
      </c>
      <c r="F19" s="35" t="s">
        <v>39</v>
      </c>
      <c r="G19" s="36" t="s">
        <v>16</v>
      </c>
      <c r="H19" s="37">
        <f t="shared" si="0"/>
        <v>7750</v>
      </c>
      <c r="I19" s="36" t="str">
        <f t="shared" si="1"/>
        <v>หจก.ศรีมาตุลี</v>
      </c>
      <c r="J19" s="36" t="s">
        <v>16</v>
      </c>
      <c r="K19" s="37">
        <f t="shared" si="2"/>
        <v>7750</v>
      </c>
      <c r="L19" s="81" t="s">
        <v>224</v>
      </c>
      <c r="M19" s="69" t="s">
        <v>318</v>
      </c>
      <c r="N19" s="70">
        <v>244217</v>
      </c>
      <c r="O19" s="21"/>
    </row>
    <row r="20" spans="1:15" x14ac:dyDescent="0.25">
      <c r="A20" s="31">
        <v>15</v>
      </c>
      <c r="B20" s="32" t="s">
        <v>137</v>
      </c>
      <c r="C20" s="33">
        <v>1500</v>
      </c>
      <c r="D20" s="33">
        <v>1500</v>
      </c>
      <c r="E20" s="34" t="s">
        <v>14</v>
      </c>
      <c r="F20" s="35" t="s">
        <v>138</v>
      </c>
      <c r="G20" s="36" t="s">
        <v>16</v>
      </c>
      <c r="H20" s="37">
        <f t="shared" si="0"/>
        <v>1500</v>
      </c>
      <c r="I20" s="36" t="str">
        <f t="shared" ref="I20:I25" si="3">+F20</f>
        <v>นายวีระเทพ เจริญงามวงศ์วาน</v>
      </c>
      <c r="J20" s="36" t="s">
        <v>16</v>
      </c>
      <c r="K20" s="37">
        <f t="shared" si="2"/>
        <v>1500</v>
      </c>
      <c r="L20" s="81" t="s">
        <v>224</v>
      </c>
      <c r="M20" s="89" t="s">
        <v>369</v>
      </c>
      <c r="N20" s="70">
        <v>244218</v>
      </c>
    </row>
    <row r="21" spans="1:15" s="39" customFormat="1" x14ac:dyDescent="0.25">
      <c r="A21" s="13">
        <v>16</v>
      </c>
      <c r="B21" s="32" t="s">
        <v>77</v>
      </c>
      <c r="C21" s="33">
        <v>1380</v>
      </c>
      <c r="D21" s="33">
        <v>1380</v>
      </c>
      <c r="E21" s="34" t="s">
        <v>14</v>
      </c>
      <c r="F21" s="35" t="s">
        <v>20</v>
      </c>
      <c r="G21" s="36" t="s">
        <v>16</v>
      </c>
      <c r="H21" s="37">
        <f t="shared" si="0"/>
        <v>1380</v>
      </c>
      <c r="I21" s="36" t="str">
        <f t="shared" si="3"/>
        <v>นางสาวศิริลักษณ์  ภูบรนภรณ์</v>
      </c>
      <c r="J21" s="36" t="s">
        <v>16</v>
      </c>
      <c r="K21" s="37">
        <f t="shared" si="2"/>
        <v>1380</v>
      </c>
      <c r="L21" s="76" t="s">
        <v>224</v>
      </c>
      <c r="M21" s="89" t="s">
        <v>369</v>
      </c>
      <c r="N21" s="70">
        <v>244218</v>
      </c>
    </row>
    <row r="22" spans="1:15" x14ac:dyDescent="0.25">
      <c r="A22" s="13">
        <v>17</v>
      </c>
      <c r="B22" s="14" t="s">
        <v>145</v>
      </c>
      <c r="C22" s="15">
        <v>540</v>
      </c>
      <c r="D22" s="15">
        <v>540</v>
      </c>
      <c r="E22" s="22" t="s">
        <v>14</v>
      </c>
      <c r="F22" s="17" t="s">
        <v>39</v>
      </c>
      <c r="G22" s="23" t="s">
        <v>16</v>
      </c>
      <c r="H22" s="24">
        <f t="shared" si="0"/>
        <v>540</v>
      </c>
      <c r="I22" s="23" t="str">
        <f t="shared" si="3"/>
        <v>หจก.ศรีมาตุลี</v>
      </c>
      <c r="J22" s="23" t="s">
        <v>16</v>
      </c>
      <c r="K22" s="24">
        <f t="shared" si="2"/>
        <v>540</v>
      </c>
      <c r="L22" s="76" t="s">
        <v>224</v>
      </c>
      <c r="M22" s="89" t="s">
        <v>373</v>
      </c>
      <c r="N22" s="57">
        <v>244218</v>
      </c>
    </row>
    <row r="23" spans="1:15" x14ac:dyDescent="0.25">
      <c r="A23" s="13">
        <v>18</v>
      </c>
      <c r="B23" s="14" t="s">
        <v>44</v>
      </c>
      <c r="C23" s="15">
        <v>10500</v>
      </c>
      <c r="D23" s="15">
        <v>10500</v>
      </c>
      <c r="E23" s="22" t="s">
        <v>14</v>
      </c>
      <c r="F23" s="17" t="s">
        <v>39</v>
      </c>
      <c r="G23" s="23" t="s">
        <v>16</v>
      </c>
      <c r="H23" s="24">
        <f t="shared" si="0"/>
        <v>10500</v>
      </c>
      <c r="I23" s="23" t="str">
        <f t="shared" si="3"/>
        <v>หจก.ศรีมาตุลี</v>
      </c>
      <c r="J23" s="23" t="s">
        <v>16</v>
      </c>
      <c r="K23" s="24">
        <f t="shared" si="2"/>
        <v>10500</v>
      </c>
      <c r="L23" s="76" t="s">
        <v>224</v>
      </c>
      <c r="M23" s="89" t="s">
        <v>373</v>
      </c>
      <c r="N23" s="57">
        <v>244218</v>
      </c>
    </row>
    <row r="24" spans="1:15" s="39" customFormat="1" x14ac:dyDescent="0.25">
      <c r="A24" s="13">
        <v>19</v>
      </c>
      <c r="B24" s="32" t="s">
        <v>146</v>
      </c>
      <c r="C24" s="33">
        <v>5180</v>
      </c>
      <c r="D24" s="33">
        <v>5180</v>
      </c>
      <c r="E24" s="34" t="s">
        <v>14</v>
      </c>
      <c r="F24" s="35" t="s">
        <v>39</v>
      </c>
      <c r="G24" s="36" t="s">
        <v>16</v>
      </c>
      <c r="H24" s="37">
        <f t="shared" si="0"/>
        <v>5180</v>
      </c>
      <c r="I24" s="36" t="str">
        <f t="shared" si="3"/>
        <v>หจก.ศรีมาตุลี</v>
      </c>
      <c r="J24" s="36" t="s">
        <v>16</v>
      </c>
      <c r="K24" s="37">
        <f t="shared" si="2"/>
        <v>5180</v>
      </c>
      <c r="L24" s="76" t="s">
        <v>224</v>
      </c>
      <c r="M24" s="89" t="s">
        <v>373</v>
      </c>
      <c r="N24" s="70">
        <v>244218</v>
      </c>
    </row>
    <row r="25" spans="1:15" x14ac:dyDescent="0.25">
      <c r="A25" s="13">
        <v>20</v>
      </c>
      <c r="B25" s="14" t="s">
        <v>175</v>
      </c>
      <c r="C25" s="15">
        <v>13000</v>
      </c>
      <c r="D25" s="15">
        <v>13000</v>
      </c>
      <c r="E25" s="22" t="s">
        <v>14</v>
      </c>
      <c r="F25" s="17" t="s">
        <v>171</v>
      </c>
      <c r="G25" s="23" t="s">
        <v>16</v>
      </c>
      <c r="H25" s="24">
        <f t="shared" si="0"/>
        <v>13000</v>
      </c>
      <c r="I25" s="23" t="str">
        <f t="shared" si="3"/>
        <v>หจก.ศรีมาตุลีเซ็นเตอร์</v>
      </c>
      <c r="J25" s="23" t="s">
        <v>16</v>
      </c>
      <c r="K25" s="24">
        <f t="shared" si="2"/>
        <v>13000</v>
      </c>
      <c r="L25" s="76" t="s">
        <v>224</v>
      </c>
      <c r="M25" s="69" t="s">
        <v>319</v>
      </c>
      <c r="N25" s="57">
        <v>244222</v>
      </c>
      <c r="O25" s="21"/>
    </row>
    <row r="26" spans="1:15" x14ac:dyDescent="0.25">
      <c r="C26" s="25" t="e">
        <f>SUM(#REF!+#REF!+#REF!+#REF!+#REF!+#REF!+#REF!+#REF!+#REF!+#REF!+#REF!+#REF!+#REF!+#REF!+#REF!+#REF!+#REF!+#REF!+#REF!)</f>
        <v>#REF!</v>
      </c>
      <c r="D26" s="25"/>
      <c r="K26" s="28">
        <f>SUM(K6:K25)</f>
        <v>80486.5</v>
      </c>
    </row>
    <row r="27" spans="1:15" x14ac:dyDescent="0.25">
      <c r="C27" s="25" t="e">
        <f>SUM(#REF!+#REF!+#REF!+#REF!+#REF!+#REF!+#REF!+#REF!+#REF!+#REF!+#REF!+#REF!+#REF!+#REF!+#REF!+#REF!+#REF!+#REF!+#REF!+#REF!+#REF!+#REF!+#REF!+#REF!+#REF!+#REF!+#REF!+#REF!+#REF!+#REF!+#REF!+#REF!)</f>
        <v>#REF!</v>
      </c>
      <c r="D27" s="25"/>
    </row>
    <row r="28" spans="1:15" x14ac:dyDescent="0.25">
      <c r="C28" s="25" t="e">
        <f>SUM(C26:C27)</f>
        <v>#REF!</v>
      </c>
      <c r="D28" s="25"/>
    </row>
    <row r="35" spans="13:13" x14ac:dyDescent="0.25">
      <c r="M35" s="27"/>
    </row>
    <row r="112" spans="13:13" x14ac:dyDescent="0.25">
      <c r="M112" s="27"/>
    </row>
  </sheetData>
  <mergeCells count="6">
    <mergeCell ref="F5:H5"/>
    <mergeCell ref="I5:K5"/>
    <mergeCell ref="M5:N5"/>
    <mergeCell ref="A4:N4"/>
    <mergeCell ref="A2:N2"/>
    <mergeCell ref="A3:N3"/>
  </mergeCells>
  <pageMargins left="0.44" right="0.31" top="0.48" bottom="0.75" header="0.3" footer="0.3"/>
  <pageSetup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F3DC6-27B6-4819-A78B-CC59337FD5C3}">
  <dimension ref="A1:P141"/>
  <sheetViews>
    <sheetView zoomScale="120" zoomScaleNormal="120" workbookViewId="0">
      <selection activeCell="E10" sqref="E10"/>
    </sheetView>
  </sheetViews>
  <sheetFormatPr defaultColWidth="8.125" defaultRowHeight="15" x14ac:dyDescent="0.25"/>
  <cols>
    <col min="1" max="1" width="4.625" style="9" customWidth="1"/>
    <col min="2" max="2" width="21.25" style="9" bestFit="1" customWidth="1"/>
    <col min="3" max="3" width="6.25" style="9" bestFit="1" customWidth="1"/>
    <col min="4" max="4" width="6.25" style="9" customWidth="1"/>
    <col min="5" max="5" width="8.25" style="10" customWidth="1"/>
    <col min="6" max="6" width="12.875" style="9" bestFit="1" customWidth="1"/>
    <col min="7" max="7" width="3.875" style="9" bestFit="1" customWidth="1"/>
    <col min="8" max="8" width="6.25" style="9" bestFit="1" customWidth="1"/>
    <col min="9" max="9" width="12.75" style="9" customWidth="1"/>
    <col min="10" max="10" width="3.875" style="9" bestFit="1" customWidth="1"/>
    <col min="11" max="11" width="7.5" style="9" customWidth="1"/>
    <col min="12" max="12" width="14.375" style="9" customWidth="1"/>
    <col min="13" max="13" width="7" style="10" customWidth="1"/>
    <col min="14" max="14" width="7.25" style="9" customWidth="1"/>
    <col min="15" max="16" width="8.125" style="9"/>
    <col min="17" max="17" width="8.375" style="9" customWidth="1"/>
    <col min="18" max="16384" width="8.125" style="9"/>
  </cols>
  <sheetData>
    <row r="1" spans="1:16" ht="18" customHeight="1" x14ac:dyDescent="0.25">
      <c r="N1" s="64" t="s">
        <v>10</v>
      </c>
    </row>
    <row r="2" spans="1:16" ht="18" customHeight="1" x14ac:dyDescent="0.3">
      <c r="A2" s="112" t="s">
        <v>147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6" ht="18" customHeight="1" x14ac:dyDescent="0.3">
      <c r="A3" s="112" t="str">
        <f>+[1]ก.พ.66!A3</f>
        <v>สำนักงานเขตพื้นที่การศึกษามัธยมศึกษานครสวรรค์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6" ht="18" customHeight="1" x14ac:dyDescent="0.25">
      <c r="A4" s="114" t="s">
        <v>201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0"/>
      <c r="P4" s="10"/>
    </row>
    <row r="5" spans="1:16" ht="60" customHeight="1" x14ac:dyDescent="0.25">
      <c r="A5" s="62" t="s">
        <v>11</v>
      </c>
      <c r="B5" s="62" t="s">
        <v>12</v>
      </c>
      <c r="C5" s="60" t="s">
        <v>200</v>
      </c>
      <c r="D5" s="60" t="s">
        <v>199</v>
      </c>
      <c r="E5" s="60" t="s">
        <v>190</v>
      </c>
      <c r="F5" s="108" t="s">
        <v>191</v>
      </c>
      <c r="G5" s="109"/>
      <c r="H5" s="110"/>
      <c r="I5" s="108" t="s">
        <v>192</v>
      </c>
      <c r="J5" s="109"/>
      <c r="K5" s="110"/>
      <c r="L5" s="60" t="s">
        <v>197</v>
      </c>
      <c r="M5" s="108" t="s">
        <v>198</v>
      </c>
      <c r="N5" s="110"/>
    </row>
    <row r="6" spans="1:16" x14ac:dyDescent="0.25">
      <c r="A6" s="13">
        <v>1</v>
      </c>
      <c r="B6" s="14" t="s">
        <v>44</v>
      </c>
      <c r="C6" s="15">
        <v>11000</v>
      </c>
      <c r="D6" s="15">
        <v>11000</v>
      </c>
      <c r="E6" s="22" t="s">
        <v>194</v>
      </c>
      <c r="F6" s="17" t="s">
        <v>39</v>
      </c>
      <c r="G6" s="23" t="s">
        <v>16</v>
      </c>
      <c r="H6" s="24">
        <f t="shared" ref="H6:H37" si="0">+C6</f>
        <v>11000</v>
      </c>
      <c r="I6" s="23" t="str">
        <f t="shared" ref="I6:I30" si="1">+F6</f>
        <v>หจก.ศรีมาตุลี</v>
      </c>
      <c r="J6" s="23" t="s">
        <v>16</v>
      </c>
      <c r="K6" s="24">
        <f>+C6</f>
        <v>11000</v>
      </c>
      <c r="L6" s="76" t="s">
        <v>224</v>
      </c>
      <c r="M6" s="89" t="s">
        <v>323</v>
      </c>
      <c r="N6" s="57">
        <v>244228</v>
      </c>
      <c r="O6" s="21"/>
    </row>
    <row r="7" spans="1:16" x14ac:dyDescent="0.25">
      <c r="A7" s="13">
        <v>2</v>
      </c>
      <c r="B7" s="14" t="s">
        <v>150</v>
      </c>
      <c r="C7" s="15">
        <v>1755</v>
      </c>
      <c r="D7" s="15">
        <v>1755</v>
      </c>
      <c r="E7" s="22" t="s">
        <v>194</v>
      </c>
      <c r="F7" s="17" t="s">
        <v>136</v>
      </c>
      <c r="G7" s="18" t="s">
        <v>16</v>
      </c>
      <c r="H7" s="19">
        <f t="shared" si="0"/>
        <v>1755</v>
      </c>
      <c r="I7" s="18" t="str">
        <f t="shared" si="1"/>
        <v>หจก.ริมปิงการพิมพ์</v>
      </c>
      <c r="J7" s="18" t="s">
        <v>16</v>
      </c>
      <c r="K7" s="19">
        <f>C7</f>
        <v>1755</v>
      </c>
      <c r="L7" s="76" t="s">
        <v>224</v>
      </c>
      <c r="M7" s="89" t="s">
        <v>369</v>
      </c>
      <c r="N7" s="57">
        <v>244228</v>
      </c>
    </row>
    <row r="8" spans="1:16" x14ac:dyDescent="0.25">
      <c r="A8" s="13">
        <v>3</v>
      </c>
      <c r="B8" s="14" t="s">
        <v>170</v>
      </c>
      <c r="C8" s="15">
        <v>7930</v>
      </c>
      <c r="D8" s="15">
        <v>7930</v>
      </c>
      <c r="E8" s="22" t="s">
        <v>194</v>
      </c>
      <c r="F8" s="17" t="s">
        <v>171</v>
      </c>
      <c r="G8" s="23" t="s">
        <v>16</v>
      </c>
      <c r="H8" s="24">
        <f t="shared" si="0"/>
        <v>7930</v>
      </c>
      <c r="I8" s="23" t="str">
        <f t="shared" si="1"/>
        <v>หจก.ศรีมาตุลีเซ็นเตอร์</v>
      </c>
      <c r="J8" s="23" t="s">
        <v>16</v>
      </c>
      <c r="K8" s="24">
        <f t="shared" ref="K8:K32" si="2">+C8</f>
        <v>7930</v>
      </c>
      <c r="L8" s="76" t="s">
        <v>224</v>
      </c>
      <c r="M8" s="89" t="s">
        <v>324</v>
      </c>
      <c r="N8" s="57">
        <v>244230</v>
      </c>
      <c r="O8" s="21"/>
    </row>
    <row r="9" spans="1:16" x14ac:dyDescent="0.25">
      <c r="A9" s="13">
        <v>4</v>
      </c>
      <c r="B9" s="14" t="s">
        <v>151</v>
      </c>
      <c r="C9" s="15">
        <v>9920</v>
      </c>
      <c r="D9" s="15">
        <v>9920</v>
      </c>
      <c r="E9" s="22" t="s">
        <v>194</v>
      </c>
      <c r="F9" s="17" t="s">
        <v>106</v>
      </c>
      <c r="G9" s="23" t="s">
        <v>16</v>
      </c>
      <c r="H9" s="24">
        <f t="shared" si="0"/>
        <v>9920</v>
      </c>
      <c r="I9" s="23" t="str">
        <f t="shared" si="1"/>
        <v>บ.ยูนิตี้ ไอที ซิสเต็ม จำกัด</v>
      </c>
      <c r="J9" s="23" t="s">
        <v>16</v>
      </c>
      <c r="K9" s="24">
        <f t="shared" si="2"/>
        <v>9920</v>
      </c>
      <c r="L9" s="76" t="s">
        <v>224</v>
      </c>
      <c r="M9" s="89" t="s">
        <v>369</v>
      </c>
      <c r="N9" s="57">
        <v>244235</v>
      </c>
      <c r="O9" s="21"/>
    </row>
    <row r="10" spans="1:16" x14ac:dyDescent="0.25">
      <c r="A10" s="13">
        <v>5</v>
      </c>
      <c r="B10" s="14" t="s">
        <v>152</v>
      </c>
      <c r="C10" s="15">
        <v>3300</v>
      </c>
      <c r="D10" s="15">
        <v>3300</v>
      </c>
      <c r="E10" s="22" t="s">
        <v>194</v>
      </c>
      <c r="F10" s="17" t="s">
        <v>153</v>
      </c>
      <c r="G10" s="23" t="s">
        <v>16</v>
      </c>
      <c r="H10" s="24">
        <f t="shared" si="0"/>
        <v>3300</v>
      </c>
      <c r="I10" s="23" t="str">
        <f t="shared" si="1"/>
        <v>นิวสปอร์ต ช็อกเกอร์</v>
      </c>
      <c r="J10" s="23" t="s">
        <v>16</v>
      </c>
      <c r="K10" s="24">
        <f t="shared" si="2"/>
        <v>3300</v>
      </c>
      <c r="L10" s="76" t="s">
        <v>224</v>
      </c>
      <c r="M10" s="89" t="s">
        <v>369</v>
      </c>
      <c r="N10" s="57">
        <v>244235</v>
      </c>
      <c r="O10" s="21"/>
    </row>
    <row r="11" spans="1:16" x14ac:dyDescent="0.25">
      <c r="A11" s="13">
        <v>6</v>
      </c>
      <c r="B11" s="14" t="s">
        <v>174</v>
      </c>
      <c r="C11" s="15">
        <v>13400</v>
      </c>
      <c r="D11" s="15">
        <v>13400</v>
      </c>
      <c r="E11" s="22" t="s">
        <v>194</v>
      </c>
      <c r="F11" s="17" t="s">
        <v>39</v>
      </c>
      <c r="G11" s="23" t="s">
        <v>16</v>
      </c>
      <c r="H11" s="24">
        <f t="shared" si="0"/>
        <v>13400</v>
      </c>
      <c r="I11" s="23" t="str">
        <f t="shared" si="1"/>
        <v>หจก.ศรีมาตุลี</v>
      </c>
      <c r="J11" s="23" t="s">
        <v>16</v>
      </c>
      <c r="K11" s="24">
        <f t="shared" si="2"/>
        <v>13400</v>
      </c>
      <c r="L11" s="76" t="s">
        <v>224</v>
      </c>
      <c r="M11" s="89" t="s">
        <v>325</v>
      </c>
      <c r="N11" s="57">
        <v>244235</v>
      </c>
      <c r="O11" s="21"/>
    </row>
    <row r="12" spans="1:16" x14ac:dyDescent="0.25">
      <c r="A12" s="13">
        <v>7</v>
      </c>
      <c r="B12" s="14" t="s">
        <v>169</v>
      </c>
      <c r="C12" s="15">
        <v>760</v>
      </c>
      <c r="D12" s="15">
        <v>760</v>
      </c>
      <c r="E12" s="22" t="s">
        <v>194</v>
      </c>
      <c r="F12" s="17" t="s">
        <v>39</v>
      </c>
      <c r="G12" s="23" t="s">
        <v>16</v>
      </c>
      <c r="H12" s="24">
        <f t="shared" si="0"/>
        <v>760</v>
      </c>
      <c r="I12" s="23" t="str">
        <f t="shared" si="1"/>
        <v>หจก.ศรีมาตุลี</v>
      </c>
      <c r="J12" s="23" t="s">
        <v>16</v>
      </c>
      <c r="K12" s="24">
        <f t="shared" si="2"/>
        <v>760</v>
      </c>
      <c r="L12" s="76" t="s">
        <v>224</v>
      </c>
      <c r="M12" s="89" t="s">
        <v>371</v>
      </c>
      <c r="N12" s="57">
        <v>244235</v>
      </c>
      <c r="O12" s="21"/>
    </row>
    <row r="13" spans="1:16" s="39" customFormat="1" x14ac:dyDescent="0.25">
      <c r="A13" s="13">
        <v>8</v>
      </c>
      <c r="B13" s="32" t="s">
        <v>154</v>
      </c>
      <c r="C13" s="33">
        <v>546</v>
      </c>
      <c r="D13" s="33">
        <v>546</v>
      </c>
      <c r="E13" s="22" t="s">
        <v>194</v>
      </c>
      <c r="F13" s="35" t="s">
        <v>20</v>
      </c>
      <c r="G13" s="36" t="s">
        <v>16</v>
      </c>
      <c r="H13" s="37">
        <f t="shared" si="0"/>
        <v>546</v>
      </c>
      <c r="I13" s="36" t="str">
        <f t="shared" si="1"/>
        <v>นางสาวศิริลักษณ์  ภูบรนภรณ์</v>
      </c>
      <c r="J13" s="36" t="s">
        <v>16</v>
      </c>
      <c r="K13" s="37">
        <f t="shared" si="2"/>
        <v>546</v>
      </c>
      <c r="L13" s="76" t="s">
        <v>224</v>
      </c>
      <c r="M13" s="90" t="s">
        <v>370</v>
      </c>
      <c r="N13" s="70">
        <v>244236</v>
      </c>
      <c r="O13" s="38"/>
    </row>
    <row r="14" spans="1:16" x14ac:dyDescent="0.25">
      <c r="A14" s="13">
        <v>9</v>
      </c>
      <c r="B14" s="14" t="s">
        <v>77</v>
      </c>
      <c r="C14" s="15">
        <v>3487.5</v>
      </c>
      <c r="D14" s="15">
        <v>3487.5</v>
      </c>
      <c r="E14" s="22" t="s">
        <v>194</v>
      </c>
      <c r="F14" s="17" t="s">
        <v>20</v>
      </c>
      <c r="G14" s="23" t="s">
        <v>16</v>
      </c>
      <c r="H14" s="24">
        <f t="shared" si="0"/>
        <v>3487.5</v>
      </c>
      <c r="I14" s="23" t="str">
        <f t="shared" si="1"/>
        <v>นางสาวศิริลักษณ์  ภูบรนภรณ์</v>
      </c>
      <c r="J14" s="23" t="s">
        <v>16</v>
      </c>
      <c r="K14" s="24">
        <f t="shared" si="2"/>
        <v>3487.5</v>
      </c>
      <c r="L14" s="76" t="s">
        <v>224</v>
      </c>
      <c r="M14" s="89" t="s">
        <v>369</v>
      </c>
      <c r="N14" s="57">
        <v>244236</v>
      </c>
      <c r="O14" s="21"/>
    </row>
    <row r="15" spans="1:16" x14ac:dyDescent="0.25">
      <c r="A15" s="13">
        <v>10</v>
      </c>
      <c r="B15" s="14" t="s">
        <v>60</v>
      </c>
      <c r="C15" s="15">
        <v>1900</v>
      </c>
      <c r="D15" s="15">
        <v>1900</v>
      </c>
      <c r="E15" s="22" t="s">
        <v>194</v>
      </c>
      <c r="F15" s="17" t="s">
        <v>155</v>
      </c>
      <c r="G15" s="23" t="s">
        <v>16</v>
      </c>
      <c r="H15" s="24">
        <f t="shared" si="0"/>
        <v>1900</v>
      </c>
      <c r="I15" s="23" t="str">
        <f t="shared" si="1"/>
        <v>นายจักกฤษ ทศดี</v>
      </c>
      <c r="J15" s="23" t="s">
        <v>16</v>
      </c>
      <c r="K15" s="24">
        <f t="shared" si="2"/>
        <v>1900</v>
      </c>
      <c r="L15" s="76" t="s">
        <v>224</v>
      </c>
      <c r="M15" s="89" t="s">
        <v>370</v>
      </c>
      <c r="N15" s="57">
        <v>244236</v>
      </c>
      <c r="O15" s="21"/>
    </row>
    <row r="16" spans="1:16" x14ac:dyDescent="0.25">
      <c r="A16" s="13">
        <v>11</v>
      </c>
      <c r="B16" s="14" t="s">
        <v>186</v>
      </c>
      <c r="C16" s="15">
        <v>16000</v>
      </c>
      <c r="D16" s="15">
        <v>16000</v>
      </c>
      <c r="E16" s="22" t="s">
        <v>194</v>
      </c>
      <c r="F16" s="17" t="s">
        <v>39</v>
      </c>
      <c r="G16" s="23" t="s">
        <v>16</v>
      </c>
      <c r="H16" s="24">
        <f t="shared" si="0"/>
        <v>16000</v>
      </c>
      <c r="I16" s="23" t="str">
        <f t="shared" si="1"/>
        <v>หจก.ศรีมาตุลี</v>
      </c>
      <c r="J16" s="23" t="s">
        <v>16</v>
      </c>
      <c r="K16" s="24">
        <f t="shared" si="2"/>
        <v>16000</v>
      </c>
      <c r="L16" s="76" t="s">
        <v>224</v>
      </c>
      <c r="M16" s="89" t="s">
        <v>326</v>
      </c>
      <c r="N16" s="57">
        <v>244238</v>
      </c>
      <c r="O16" s="21"/>
    </row>
    <row r="17" spans="1:15" x14ac:dyDescent="0.25">
      <c r="A17" s="13">
        <v>12</v>
      </c>
      <c r="B17" s="14" t="s">
        <v>44</v>
      </c>
      <c r="C17" s="15">
        <v>1388</v>
      </c>
      <c r="D17" s="15">
        <v>1388</v>
      </c>
      <c r="E17" s="22" t="s">
        <v>194</v>
      </c>
      <c r="F17" s="17" t="s">
        <v>106</v>
      </c>
      <c r="G17" s="23" t="s">
        <v>16</v>
      </c>
      <c r="H17" s="24">
        <f t="shared" si="0"/>
        <v>1388</v>
      </c>
      <c r="I17" s="23" t="str">
        <f t="shared" si="1"/>
        <v>บ.ยูนิตี้ ไอที ซิสเต็ม จำกัด</v>
      </c>
      <c r="J17" s="23" t="s">
        <v>16</v>
      </c>
      <c r="K17" s="24">
        <f t="shared" si="2"/>
        <v>1388</v>
      </c>
      <c r="L17" s="76" t="s">
        <v>224</v>
      </c>
      <c r="M17" s="89" t="s">
        <v>327</v>
      </c>
      <c r="N17" s="57">
        <v>244239</v>
      </c>
      <c r="O17" s="21"/>
    </row>
    <row r="18" spans="1:15" x14ac:dyDescent="0.25">
      <c r="A18" s="13">
        <v>13</v>
      </c>
      <c r="B18" s="14" t="s">
        <v>183</v>
      </c>
      <c r="C18" s="15">
        <v>11390</v>
      </c>
      <c r="D18" s="15">
        <v>11390</v>
      </c>
      <c r="E18" s="22" t="s">
        <v>194</v>
      </c>
      <c r="F18" s="17" t="s">
        <v>165</v>
      </c>
      <c r="G18" s="23" t="s">
        <v>16</v>
      </c>
      <c r="H18" s="24">
        <f t="shared" si="0"/>
        <v>11390</v>
      </c>
      <c r="I18" s="23" t="str">
        <f t="shared" si="1"/>
        <v>ร้านโพกัส 2</v>
      </c>
      <c r="J18" s="23" t="s">
        <v>16</v>
      </c>
      <c r="K18" s="24">
        <f t="shared" si="2"/>
        <v>11390</v>
      </c>
      <c r="L18" s="76" t="s">
        <v>224</v>
      </c>
      <c r="M18" s="89" t="s">
        <v>328</v>
      </c>
      <c r="N18" s="57">
        <v>244239</v>
      </c>
      <c r="O18" s="21"/>
    </row>
    <row r="19" spans="1:15" x14ac:dyDescent="0.25">
      <c r="A19" s="13">
        <v>14</v>
      </c>
      <c r="B19" s="14" t="s">
        <v>156</v>
      </c>
      <c r="C19" s="15">
        <v>6000</v>
      </c>
      <c r="D19" s="15">
        <v>6000</v>
      </c>
      <c r="E19" s="22" t="s">
        <v>194</v>
      </c>
      <c r="F19" s="17" t="s">
        <v>153</v>
      </c>
      <c r="G19" s="23" t="s">
        <v>16</v>
      </c>
      <c r="H19" s="24">
        <f t="shared" si="0"/>
        <v>6000</v>
      </c>
      <c r="I19" s="23" t="str">
        <f t="shared" si="1"/>
        <v>นิวสปอร์ต ช็อกเกอร์</v>
      </c>
      <c r="J19" s="23" t="s">
        <v>16</v>
      </c>
      <c r="K19" s="24">
        <f t="shared" si="2"/>
        <v>6000</v>
      </c>
      <c r="L19" s="76" t="s">
        <v>224</v>
      </c>
      <c r="M19" s="90" t="s">
        <v>370</v>
      </c>
      <c r="N19" s="57">
        <v>244239</v>
      </c>
      <c r="O19" s="21"/>
    </row>
    <row r="20" spans="1:15" x14ac:dyDescent="0.25">
      <c r="A20" s="13">
        <v>15</v>
      </c>
      <c r="B20" s="14" t="s">
        <v>157</v>
      </c>
      <c r="C20" s="15">
        <v>6500</v>
      </c>
      <c r="D20" s="15">
        <v>6500</v>
      </c>
      <c r="E20" s="22" t="s">
        <v>194</v>
      </c>
      <c r="F20" s="17" t="s">
        <v>153</v>
      </c>
      <c r="G20" s="23" t="s">
        <v>16</v>
      </c>
      <c r="H20" s="24">
        <f t="shared" si="0"/>
        <v>6500</v>
      </c>
      <c r="I20" s="23" t="str">
        <f t="shared" si="1"/>
        <v>นิวสปอร์ต ช็อกเกอร์</v>
      </c>
      <c r="J20" s="23" t="s">
        <v>16</v>
      </c>
      <c r="K20" s="24">
        <f t="shared" si="2"/>
        <v>6500</v>
      </c>
      <c r="L20" s="76" t="s">
        <v>224</v>
      </c>
      <c r="M20" s="89" t="s">
        <v>369</v>
      </c>
      <c r="N20" s="57">
        <v>244239</v>
      </c>
      <c r="O20" s="21"/>
    </row>
    <row r="21" spans="1:15" x14ac:dyDescent="0.25">
      <c r="A21" s="13">
        <v>16</v>
      </c>
      <c r="B21" s="14" t="s">
        <v>156</v>
      </c>
      <c r="C21" s="15">
        <v>3000</v>
      </c>
      <c r="D21" s="15">
        <v>3000</v>
      </c>
      <c r="E21" s="22" t="s">
        <v>194</v>
      </c>
      <c r="F21" s="17" t="s">
        <v>153</v>
      </c>
      <c r="G21" s="23" t="s">
        <v>16</v>
      </c>
      <c r="H21" s="24">
        <f t="shared" si="0"/>
        <v>3000</v>
      </c>
      <c r="I21" s="23" t="str">
        <f t="shared" si="1"/>
        <v>นิวสปอร์ต ช็อกเกอร์</v>
      </c>
      <c r="J21" s="23" t="s">
        <v>16</v>
      </c>
      <c r="K21" s="24">
        <f t="shared" si="2"/>
        <v>3000</v>
      </c>
      <c r="L21" s="76" t="s">
        <v>224</v>
      </c>
      <c r="M21" s="89" t="s">
        <v>370</v>
      </c>
      <c r="N21" s="57">
        <v>244239</v>
      </c>
      <c r="O21" s="21"/>
    </row>
    <row r="22" spans="1:15" x14ac:dyDescent="0.25">
      <c r="A22" s="13">
        <v>17</v>
      </c>
      <c r="B22" s="14" t="s">
        <v>156</v>
      </c>
      <c r="C22" s="15">
        <v>3000</v>
      </c>
      <c r="D22" s="15">
        <v>3000</v>
      </c>
      <c r="E22" s="22" t="s">
        <v>194</v>
      </c>
      <c r="F22" s="17" t="s">
        <v>153</v>
      </c>
      <c r="G22" s="23" t="s">
        <v>16</v>
      </c>
      <c r="H22" s="24">
        <f t="shared" si="0"/>
        <v>3000</v>
      </c>
      <c r="I22" s="23" t="str">
        <f t="shared" si="1"/>
        <v>นิวสปอร์ต ช็อกเกอร์</v>
      </c>
      <c r="J22" s="23" t="s">
        <v>16</v>
      </c>
      <c r="K22" s="24">
        <f t="shared" si="2"/>
        <v>3000</v>
      </c>
      <c r="L22" s="76" t="s">
        <v>224</v>
      </c>
      <c r="M22" s="90" t="s">
        <v>370</v>
      </c>
      <c r="N22" s="57">
        <v>244239</v>
      </c>
      <c r="O22" s="21"/>
    </row>
    <row r="23" spans="1:15" s="39" customFormat="1" x14ac:dyDescent="0.25">
      <c r="A23" s="13">
        <v>18</v>
      </c>
      <c r="B23" s="32" t="s">
        <v>152</v>
      </c>
      <c r="C23" s="33">
        <v>3900</v>
      </c>
      <c r="D23" s="33">
        <v>3900</v>
      </c>
      <c r="E23" s="22" t="s">
        <v>194</v>
      </c>
      <c r="F23" s="35" t="s">
        <v>153</v>
      </c>
      <c r="G23" s="36" t="s">
        <v>16</v>
      </c>
      <c r="H23" s="37">
        <f t="shared" si="0"/>
        <v>3900</v>
      </c>
      <c r="I23" s="36" t="str">
        <f t="shared" si="1"/>
        <v>นิวสปอร์ต ช็อกเกอร์</v>
      </c>
      <c r="J23" s="36" t="s">
        <v>16</v>
      </c>
      <c r="K23" s="37">
        <f t="shared" si="2"/>
        <v>3900</v>
      </c>
      <c r="L23" s="76" t="s">
        <v>224</v>
      </c>
      <c r="M23" s="89" t="s">
        <v>369</v>
      </c>
      <c r="N23" s="70">
        <v>244239</v>
      </c>
      <c r="O23" s="38"/>
    </row>
    <row r="24" spans="1:15" x14ac:dyDescent="0.25">
      <c r="A24" s="13">
        <v>19</v>
      </c>
      <c r="B24" s="14" t="s">
        <v>172</v>
      </c>
      <c r="C24" s="15">
        <v>4760</v>
      </c>
      <c r="D24" s="15">
        <v>4760</v>
      </c>
      <c r="E24" s="22" t="s">
        <v>194</v>
      </c>
      <c r="F24" s="17" t="s">
        <v>173</v>
      </c>
      <c r="G24" s="23" t="s">
        <v>16</v>
      </c>
      <c r="H24" s="24">
        <f t="shared" si="0"/>
        <v>4760</v>
      </c>
      <c r="I24" s="23" t="str">
        <f t="shared" si="1"/>
        <v xml:space="preserve">ร้านโพกัส </v>
      </c>
      <c r="J24" s="23" t="s">
        <v>16</v>
      </c>
      <c r="K24" s="24">
        <f t="shared" si="2"/>
        <v>4760</v>
      </c>
      <c r="L24" s="76" t="s">
        <v>224</v>
      </c>
      <c r="M24" s="89" t="s">
        <v>371</v>
      </c>
      <c r="N24" s="57">
        <v>244244</v>
      </c>
      <c r="O24" s="21"/>
    </row>
    <row r="25" spans="1:15" x14ac:dyDescent="0.25">
      <c r="A25" s="13">
        <v>20</v>
      </c>
      <c r="B25" s="14" t="s">
        <v>158</v>
      </c>
      <c r="C25" s="15">
        <v>9899.2099999999991</v>
      </c>
      <c r="D25" s="15">
        <v>9899.2099999999991</v>
      </c>
      <c r="E25" s="22" t="s">
        <v>194</v>
      </c>
      <c r="F25" s="17" t="s">
        <v>30</v>
      </c>
      <c r="G25" s="23" t="s">
        <v>16</v>
      </c>
      <c r="H25" s="24">
        <f t="shared" si="0"/>
        <v>9899.2099999999991</v>
      </c>
      <c r="I25" s="23" t="str">
        <f t="shared" si="1"/>
        <v>บริษัท โตโยต้านครสวรรค์ 1981 จำกัด</v>
      </c>
      <c r="J25" s="23" t="s">
        <v>16</v>
      </c>
      <c r="K25" s="24">
        <f t="shared" si="2"/>
        <v>9899.2099999999991</v>
      </c>
      <c r="L25" s="76" t="s">
        <v>224</v>
      </c>
      <c r="M25" s="90" t="s">
        <v>370</v>
      </c>
      <c r="N25" s="57">
        <v>244246</v>
      </c>
      <c r="O25" s="21"/>
    </row>
    <row r="26" spans="1:15" x14ac:dyDescent="0.25">
      <c r="A26" s="13">
        <v>21</v>
      </c>
      <c r="B26" s="14" t="s">
        <v>44</v>
      </c>
      <c r="C26" s="15">
        <v>639</v>
      </c>
      <c r="D26" s="15">
        <v>639</v>
      </c>
      <c r="E26" s="22" t="s">
        <v>194</v>
      </c>
      <c r="F26" s="17" t="s">
        <v>39</v>
      </c>
      <c r="G26" s="23" t="s">
        <v>16</v>
      </c>
      <c r="H26" s="24">
        <f t="shared" si="0"/>
        <v>639</v>
      </c>
      <c r="I26" s="23" t="str">
        <f t="shared" si="1"/>
        <v>หจก.ศรีมาตุลี</v>
      </c>
      <c r="J26" s="23" t="s">
        <v>16</v>
      </c>
      <c r="K26" s="24">
        <f t="shared" si="2"/>
        <v>639</v>
      </c>
      <c r="L26" s="76" t="s">
        <v>224</v>
      </c>
      <c r="M26" s="89" t="s">
        <v>371</v>
      </c>
      <c r="N26" s="57">
        <v>244246</v>
      </c>
      <c r="O26" s="21"/>
    </row>
    <row r="27" spans="1:15" x14ac:dyDescent="0.25">
      <c r="A27" s="13">
        <v>22</v>
      </c>
      <c r="B27" s="14" t="s">
        <v>111</v>
      </c>
      <c r="C27" s="15">
        <v>2340</v>
      </c>
      <c r="D27" s="15">
        <v>2340</v>
      </c>
      <c r="E27" s="22" t="s">
        <v>194</v>
      </c>
      <c r="F27" s="17" t="s">
        <v>39</v>
      </c>
      <c r="G27" s="23" t="s">
        <v>16</v>
      </c>
      <c r="H27" s="24">
        <f t="shared" si="0"/>
        <v>2340</v>
      </c>
      <c r="I27" s="23" t="str">
        <f t="shared" si="1"/>
        <v>หจก.ศรีมาตุลี</v>
      </c>
      <c r="J27" s="23" t="s">
        <v>16</v>
      </c>
      <c r="K27" s="24">
        <f t="shared" si="2"/>
        <v>2340</v>
      </c>
      <c r="L27" s="76" t="s">
        <v>224</v>
      </c>
      <c r="M27" s="89" t="s">
        <v>371</v>
      </c>
      <c r="N27" s="57">
        <v>244246</v>
      </c>
      <c r="O27" s="21"/>
    </row>
    <row r="28" spans="1:15" x14ac:dyDescent="0.25">
      <c r="A28" s="13">
        <v>23</v>
      </c>
      <c r="B28" s="14" t="s">
        <v>184</v>
      </c>
      <c r="C28" s="15">
        <v>9570</v>
      </c>
      <c r="D28" s="15">
        <v>9570</v>
      </c>
      <c r="E28" s="22" t="s">
        <v>194</v>
      </c>
      <c r="F28" s="17" t="s">
        <v>95</v>
      </c>
      <c r="G28" s="23" t="s">
        <v>16</v>
      </c>
      <c r="H28" s="24">
        <f t="shared" si="0"/>
        <v>9570</v>
      </c>
      <c r="I28" s="23" t="str">
        <f t="shared" si="1"/>
        <v>บ.ชวนิชคอนกรีต</v>
      </c>
      <c r="J28" s="23" t="s">
        <v>16</v>
      </c>
      <c r="K28" s="24">
        <f t="shared" si="2"/>
        <v>9570</v>
      </c>
      <c r="L28" s="76" t="s">
        <v>224</v>
      </c>
      <c r="M28" s="89" t="s">
        <v>329</v>
      </c>
      <c r="N28" s="57">
        <v>244246</v>
      </c>
      <c r="O28" s="21"/>
    </row>
    <row r="29" spans="1:15" x14ac:dyDescent="0.25">
      <c r="A29" s="13">
        <v>24</v>
      </c>
      <c r="B29" s="14" t="s">
        <v>185</v>
      </c>
      <c r="C29" s="15">
        <v>11840</v>
      </c>
      <c r="D29" s="15">
        <v>11840</v>
      </c>
      <c r="E29" s="22" t="s">
        <v>194</v>
      </c>
      <c r="F29" s="17" t="s">
        <v>39</v>
      </c>
      <c r="G29" s="23" t="s">
        <v>16</v>
      </c>
      <c r="H29" s="24">
        <f t="shared" si="0"/>
        <v>11840</v>
      </c>
      <c r="I29" s="23" t="str">
        <f t="shared" si="1"/>
        <v>หจก.ศรีมาตุลี</v>
      </c>
      <c r="J29" s="23" t="s">
        <v>16</v>
      </c>
      <c r="K29" s="24">
        <f t="shared" si="2"/>
        <v>11840</v>
      </c>
      <c r="L29" s="76" t="s">
        <v>224</v>
      </c>
      <c r="M29" s="89" t="s">
        <v>330</v>
      </c>
      <c r="N29" s="57">
        <v>244246</v>
      </c>
      <c r="O29" s="21"/>
    </row>
    <row r="30" spans="1:15" x14ac:dyDescent="0.25">
      <c r="A30" s="13">
        <v>25</v>
      </c>
      <c r="B30" s="14" t="s">
        <v>176</v>
      </c>
      <c r="C30" s="15">
        <v>1870</v>
      </c>
      <c r="D30" s="15">
        <v>1870</v>
      </c>
      <c r="E30" s="22" t="s">
        <v>194</v>
      </c>
      <c r="F30" s="17" t="s">
        <v>173</v>
      </c>
      <c r="G30" s="23" t="s">
        <v>16</v>
      </c>
      <c r="H30" s="24">
        <f t="shared" si="0"/>
        <v>1870</v>
      </c>
      <c r="I30" s="23" t="str">
        <f t="shared" si="1"/>
        <v xml:space="preserve">ร้านโพกัส </v>
      </c>
      <c r="J30" s="23" t="s">
        <v>16</v>
      </c>
      <c r="K30" s="24">
        <f t="shared" si="2"/>
        <v>1870</v>
      </c>
      <c r="L30" s="76" t="s">
        <v>224</v>
      </c>
      <c r="M30" s="89" t="s">
        <v>371</v>
      </c>
      <c r="N30" s="57">
        <v>244249</v>
      </c>
      <c r="O30" s="21"/>
    </row>
    <row r="31" spans="1:15" x14ac:dyDescent="0.25">
      <c r="A31" s="13">
        <v>26</v>
      </c>
      <c r="B31" s="14" t="s">
        <v>44</v>
      </c>
      <c r="C31" s="15">
        <v>11950</v>
      </c>
      <c r="D31" s="15">
        <v>11950</v>
      </c>
      <c r="E31" s="22" t="s">
        <v>194</v>
      </c>
      <c r="F31" s="17" t="s">
        <v>39</v>
      </c>
      <c r="G31" s="23" t="s">
        <v>16</v>
      </c>
      <c r="H31" s="24">
        <f t="shared" si="0"/>
        <v>11950</v>
      </c>
      <c r="I31" s="23" t="str">
        <f t="shared" ref="I31" si="3">+F31</f>
        <v>หจก.ศรีมาตุลี</v>
      </c>
      <c r="J31" s="23" t="s">
        <v>16</v>
      </c>
      <c r="K31" s="24">
        <f t="shared" si="2"/>
        <v>11950</v>
      </c>
      <c r="L31" s="76" t="s">
        <v>224</v>
      </c>
      <c r="M31" s="89" t="s">
        <v>294</v>
      </c>
      <c r="N31" s="57">
        <v>244249</v>
      </c>
      <c r="O31" s="21"/>
    </row>
    <row r="32" spans="1:15" s="39" customFormat="1" x14ac:dyDescent="0.25">
      <c r="A32" s="13">
        <v>27</v>
      </c>
      <c r="B32" s="32" t="s">
        <v>181</v>
      </c>
      <c r="C32" s="33">
        <v>20300</v>
      </c>
      <c r="D32" s="33">
        <v>20300</v>
      </c>
      <c r="E32" s="22" t="s">
        <v>194</v>
      </c>
      <c r="F32" s="35" t="s">
        <v>182</v>
      </c>
      <c r="G32" s="36" t="s">
        <v>16</v>
      </c>
      <c r="H32" s="37">
        <f t="shared" si="0"/>
        <v>20300</v>
      </c>
      <c r="I32" s="36" t="str">
        <f>+F32</f>
        <v>บ.เซวาสโตร์ จำกัด</v>
      </c>
      <c r="J32" s="36" t="s">
        <v>16</v>
      </c>
      <c r="K32" s="37">
        <f t="shared" si="2"/>
        <v>20300</v>
      </c>
      <c r="L32" s="76" t="s">
        <v>224</v>
      </c>
      <c r="M32" s="90" t="s">
        <v>296</v>
      </c>
      <c r="N32" s="70">
        <v>244249</v>
      </c>
      <c r="O32" s="38"/>
    </row>
    <row r="33" spans="1:16" x14ac:dyDescent="0.25">
      <c r="A33" s="13">
        <v>28</v>
      </c>
      <c r="B33" s="14" t="s">
        <v>150</v>
      </c>
      <c r="C33" s="15">
        <v>2400</v>
      </c>
      <c r="D33" s="15">
        <v>2400</v>
      </c>
      <c r="E33" s="22" t="s">
        <v>194</v>
      </c>
      <c r="F33" s="17" t="s">
        <v>136</v>
      </c>
      <c r="G33" s="18" t="s">
        <v>16</v>
      </c>
      <c r="H33" s="19">
        <f t="shared" si="0"/>
        <v>2400</v>
      </c>
      <c r="I33" s="18" t="str">
        <f>+F33</f>
        <v>หจก.ริมปิงการพิมพ์</v>
      </c>
      <c r="J33" s="18" t="s">
        <v>16</v>
      </c>
      <c r="K33" s="19">
        <f>C33</f>
        <v>2400</v>
      </c>
      <c r="L33" s="76" t="s">
        <v>224</v>
      </c>
      <c r="M33" s="89" t="s">
        <v>370</v>
      </c>
      <c r="N33" s="57">
        <v>244249</v>
      </c>
    </row>
    <row r="34" spans="1:16" x14ac:dyDescent="0.25">
      <c r="A34" s="13">
        <v>29</v>
      </c>
      <c r="B34" s="32" t="s">
        <v>77</v>
      </c>
      <c r="C34" s="15">
        <v>3562.5</v>
      </c>
      <c r="D34" s="15">
        <v>3562.5</v>
      </c>
      <c r="E34" s="22" t="s">
        <v>194</v>
      </c>
      <c r="F34" s="17" t="s">
        <v>20</v>
      </c>
      <c r="G34" s="23" t="s">
        <v>16</v>
      </c>
      <c r="H34" s="24">
        <f t="shared" si="0"/>
        <v>3562.5</v>
      </c>
      <c r="I34" s="23" t="str">
        <f>+F34</f>
        <v>นางสาวศิริลักษณ์  ภูบรนภรณ์</v>
      </c>
      <c r="J34" s="23" t="s">
        <v>16</v>
      </c>
      <c r="K34" s="24">
        <f t="shared" ref="K34:K42" si="4">+C34</f>
        <v>3562.5</v>
      </c>
      <c r="L34" s="76" t="s">
        <v>224</v>
      </c>
      <c r="M34" s="89" t="s">
        <v>370</v>
      </c>
      <c r="N34" s="57">
        <v>244250</v>
      </c>
      <c r="O34" s="21"/>
    </row>
    <row r="35" spans="1:16" s="39" customFormat="1" x14ac:dyDescent="0.25">
      <c r="A35" s="13">
        <v>30</v>
      </c>
      <c r="B35" s="32" t="s">
        <v>331</v>
      </c>
      <c r="C35" s="33">
        <v>186630</v>
      </c>
      <c r="D35" s="33">
        <v>186630</v>
      </c>
      <c r="E35" s="22" t="s">
        <v>194</v>
      </c>
      <c r="F35" s="17" t="s">
        <v>106</v>
      </c>
      <c r="G35" s="36" t="s">
        <v>16</v>
      </c>
      <c r="H35" s="37">
        <f t="shared" si="0"/>
        <v>186630</v>
      </c>
      <c r="I35" s="17" t="s">
        <v>106</v>
      </c>
      <c r="J35" s="36" t="s">
        <v>16</v>
      </c>
      <c r="K35" s="37">
        <f t="shared" si="4"/>
        <v>186630</v>
      </c>
      <c r="L35" s="76" t="s">
        <v>224</v>
      </c>
      <c r="M35" s="90" t="s">
        <v>300</v>
      </c>
      <c r="N35" s="70">
        <v>244252</v>
      </c>
      <c r="O35" s="38"/>
    </row>
    <row r="36" spans="1:16" x14ac:dyDescent="0.25">
      <c r="A36" s="13">
        <v>31</v>
      </c>
      <c r="B36" s="14" t="s">
        <v>159</v>
      </c>
      <c r="C36" s="15">
        <v>30000</v>
      </c>
      <c r="D36" s="15">
        <v>30000</v>
      </c>
      <c r="E36" s="22" t="s">
        <v>194</v>
      </c>
      <c r="F36" s="17" t="s">
        <v>51</v>
      </c>
      <c r="G36" s="23" t="s">
        <v>16</v>
      </c>
      <c r="H36" s="24">
        <f t="shared" si="0"/>
        <v>30000</v>
      </c>
      <c r="I36" s="23" t="str">
        <f t="shared" ref="I36:I52" si="5">+F36</f>
        <v>ร้านบ้านวาสนา</v>
      </c>
      <c r="J36" s="23" t="s">
        <v>16</v>
      </c>
      <c r="K36" s="24">
        <f t="shared" si="4"/>
        <v>30000</v>
      </c>
      <c r="L36" s="76" t="s">
        <v>224</v>
      </c>
      <c r="M36" s="89" t="s">
        <v>369</v>
      </c>
      <c r="N36" s="57">
        <v>244257</v>
      </c>
      <c r="O36" s="21"/>
    </row>
    <row r="37" spans="1:16" x14ac:dyDescent="0.25">
      <c r="A37" s="13">
        <v>32</v>
      </c>
      <c r="B37" s="14" t="s">
        <v>151</v>
      </c>
      <c r="C37" s="15">
        <v>1420</v>
      </c>
      <c r="D37" s="15">
        <v>1420</v>
      </c>
      <c r="E37" s="22" t="s">
        <v>194</v>
      </c>
      <c r="F37" s="17" t="s">
        <v>106</v>
      </c>
      <c r="G37" s="23" t="s">
        <v>16</v>
      </c>
      <c r="H37" s="24">
        <f t="shared" si="0"/>
        <v>1420</v>
      </c>
      <c r="I37" s="23" t="str">
        <f t="shared" si="5"/>
        <v>บ.ยูนิตี้ ไอที ซิสเต็ม จำกัด</v>
      </c>
      <c r="J37" s="23" t="s">
        <v>16</v>
      </c>
      <c r="K37" s="24">
        <f t="shared" si="4"/>
        <v>1420</v>
      </c>
      <c r="L37" s="76" t="s">
        <v>224</v>
      </c>
      <c r="M37" s="89" t="s">
        <v>335</v>
      </c>
      <c r="N37" s="57">
        <v>244257</v>
      </c>
      <c r="O37" s="21"/>
    </row>
    <row r="38" spans="1:16" x14ac:dyDescent="0.25">
      <c r="A38" s="13">
        <v>33</v>
      </c>
      <c r="B38" s="14" t="s">
        <v>151</v>
      </c>
      <c r="C38" s="15">
        <v>3245</v>
      </c>
      <c r="D38" s="15">
        <v>3245</v>
      </c>
      <c r="E38" s="22" t="s">
        <v>194</v>
      </c>
      <c r="F38" s="17" t="s">
        <v>106</v>
      </c>
      <c r="G38" s="23" t="s">
        <v>16</v>
      </c>
      <c r="H38" s="24">
        <f t="shared" ref="H38:H54" si="6">+C38</f>
        <v>3245</v>
      </c>
      <c r="I38" s="23" t="str">
        <f t="shared" si="5"/>
        <v>บ.ยูนิตี้ ไอที ซิสเต็ม จำกัด</v>
      </c>
      <c r="J38" s="23" t="s">
        <v>16</v>
      </c>
      <c r="K38" s="24">
        <f t="shared" si="4"/>
        <v>3245</v>
      </c>
      <c r="L38" s="76" t="s">
        <v>224</v>
      </c>
      <c r="M38" s="89" t="s">
        <v>375</v>
      </c>
      <c r="N38" s="57">
        <v>244257</v>
      </c>
      <c r="O38" s="21"/>
    </row>
    <row r="39" spans="1:16" x14ac:dyDescent="0.25">
      <c r="A39" s="13">
        <v>34</v>
      </c>
      <c r="B39" s="14" t="s">
        <v>156</v>
      </c>
      <c r="C39" s="15">
        <v>14000</v>
      </c>
      <c r="D39" s="15">
        <v>14000</v>
      </c>
      <c r="E39" s="22" t="s">
        <v>194</v>
      </c>
      <c r="F39" s="17" t="s">
        <v>153</v>
      </c>
      <c r="G39" s="23" t="s">
        <v>16</v>
      </c>
      <c r="H39" s="24">
        <f t="shared" si="6"/>
        <v>14000</v>
      </c>
      <c r="I39" s="23" t="str">
        <f t="shared" si="5"/>
        <v>นิวสปอร์ต ช็อกเกอร์</v>
      </c>
      <c r="J39" s="23" t="s">
        <v>16</v>
      </c>
      <c r="K39" s="24">
        <f t="shared" si="4"/>
        <v>14000</v>
      </c>
      <c r="L39" s="76" t="s">
        <v>224</v>
      </c>
      <c r="M39" s="89" t="s">
        <v>336</v>
      </c>
      <c r="N39" s="57">
        <v>244257</v>
      </c>
      <c r="O39" s="21"/>
    </row>
    <row r="40" spans="1:16" s="39" customFormat="1" x14ac:dyDescent="0.25">
      <c r="A40" s="13">
        <v>35</v>
      </c>
      <c r="B40" s="32" t="s">
        <v>152</v>
      </c>
      <c r="C40" s="33">
        <v>21000</v>
      </c>
      <c r="D40" s="33">
        <v>21000</v>
      </c>
      <c r="E40" s="22" t="s">
        <v>194</v>
      </c>
      <c r="F40" s="35" t="s">
        <v>153</v>
      </c>
      <c r="G40" s="36" t="s">
        <v>16</v>
      </c>
      <c r="H40" s="37">
        <f t="shared" si="6"/>
        <v>21000</v>
      </c>
      <c r="I40" s="36" t="str">
        <f t="shared" si="5"/>
        <v>นิวสปอร์ต ช็อกเกอร์</v>
      </c>
      <c r="J40" s="36" t="s">
        <v>16</v>
      </c>
      <c r="K40" s="37">
        <f t="shared" si="4"/>
        <v>21000</v>
      </c>
      <c r="L40" s="76" t="s">
        <v>224</v>
      </c>
      <c r="M40" s="90" t="s">
        <v>337</v>
      </c>
      <c r="N40" s="70">
        <v>244257</v>
      </c>
      <c r="O40" s="38"/>
    </row>
    <row r="41" spans="1:16" x14ac:dyDescent="0.25">
      <c r="A41" s="13">
        <v>36</v>
      </c>
      <c r="B41" s="14" t="s">
        <v>160</v>
      </c>
      <c r="C41" s="15">
        <v>8693.32</v>
      </c>
      <c r="D41" s="15">
        <v>8693.32</v>
      </c>
      <c r="E41" s="22" t="s">
        <v>194</v>
      </c>
      <c r="F41" s="17" t="s">
        <v>30</v>
      </c>
      <c r="G41" s="23" t="s">
        <v>16</v>
      </c>
      <c r="H41" s="24">
        <f t="shared" si="6"/>
        <v>8693.32</v>
      </c>
      <c r="I41" s="23" t="str">
        <f t="shared" si="5"/>
        <v>บริษัท โตโยต้านครสวรรค์ 1981 จำกัด</v>
      </c>
      <c r="J41" s="23" t="s">
        <v>16</v>
      </c>
      <c r="K41" s="24">
        <f t="shared" si="4"/>
        <v>8693.32</v>
      </c>
      <c r="L41" s="76" t="s">
        <v>224</v>
      </c>
      <c r="M41" s="89" t="s">
        <v>338</v>
      </c>
      <c r="N41" s="57">
        <v>244257</v>
      </c>
      <c r="O41" s="21"/>
      <c r="P41" s="24"/>
    </row>
    <row r="42" spans="1:16" x14ac:dyDescent="0.25">
      <c r="A42" s="13">
        <v>37</v>
      </c>
      <c r="B42" s="14" t="s">
        <v>161</v>
      </c>
      <c r="C42" s="15">
        <v>21293</v>
      </c>
      <c r="D42" s="15">
        <v>21293</v>
      </c>
      <c r="E42" s="22" t="s">
        <v>194</v>
      </c>
      <c r="F42" s="17" t="s">
        <v>30</v>
      </c>
      <c r="G42" s="23" t="s">
        <v>16</v>
      </c>
      <c r="H42" s="24">
        <f t="shared" si="6"/>
        <v>21293</v>
      </c>
      <c r="I42" s="23" t="str">
        <f t="shared" si="5"/>
        <v>บริษัท โตโยต้านครสวรรค์ 1981 จำกัด</v>
      </c>
      <c r="J42" s="23" t="s">
        <v>16</v>
      </c>
      <c r="K42" s="24">
        <f t="shared" si="4"/>
        <v>21293</v>
      </c>
      <c r="L42" s="76" t="s">
        <v>224</v>
      </c>
      <c r="M42" s="89" t="s">
        <v>339</v>
      </c>
      <c r="N42" s="57">
        <v>244257</v>
      </c>
      <c r="O42" s="21"/>
      <c r="P42" s="24"/>
    </row>
    <row r="43" spans="1:16" s="39" customFormat="1" x14ac:dyDescent="0.25">
      <c r="A43" s="13">
        <v>38</v>
      </c>
      <c r="B43" s="32" t="s">
        <v>162</v>
      </c>
      <c r="C43" s="33">
        <v>10000</v>
      </c>
      <c r="D43" s="33">
        <v>10000</v>
      </c>
      <c r="E43" s="22" t="s">
        <v>194</v>
      </c>
      <c r="F43" s="35" t="s">
        <v>163</v>
      </c>
      <c r="G43" s="41" t="s">
        <v>16</v>
      </c>
      <c r="H43" s="42">
        <f t="shared" si="6"/>
        <v>10000</v>
      </c>
      <c r="I43" s="41" t="str">
        <f t="shared" si="5"/>
        <v>สมนึก สมัครเขตร</v>
      </c>
      <c r="J43" s="41" t="s">
        <v>16</v>
      </c>
      <c r="K43" s="42">
        <f>C43</f>
        <v>10000</v>
      </c>
      <c r="L43" s="76" t="s">
        <v>224</v>
      </c>
      <c r="M43" s="90" t="s">
        <v>340</v>
      </c>
      <c r="N43" s="70">
        <v>244257</v>
      </c>
    </row>
    <row r="44" spans="1:16" x14ac:dyDescent="0.25">
      <c r="A44" s="13">
        <v>39</v>
      </c>
      <c r="B44" s="14" t="s">
        <v>164</v>
      </c>
      <c r="C44" s="15">
        <v>24225</v>
      </c>
      <c r="D44" s="15">
        <v>24225</v>
      </c>
      <c r="E44" s="22" t="s">
        <v>194</v>
      </c>
      <c r="F44" s="17" t="s">
        <v>165</v>
      </c>
      <c r="G44" s="23" t="s">
        <v>16</v>
      </c>
      <c r="H44" s="24">
        <f t="shared" si="6"/>
        <v>24225</v>
      </c>
      <c r="I44" s="23" t="str">
        <f t="shared" si="5"/>
        <v>ร้านโพกัส 2</v>
      </c>
      <c r="J44" s="23" t="s">
        <v>16</v>
      </c>
      <c r="K44" s="24">
        <f t="shared" ref="K44:K54" si="7">+C44</f>
        <v>24225</v>
      </c>
      <c r="L44" s="76" t="s">
        <v>224</v>
      </c>
      <c r="M44" s="89" t="s">
        <v>341</v>
      </c>
      <c r="N44" s="57">
        <v>244257</v>
      </c>
      <c r="O44" s="21"/>
    </row>
    <row r="45" spans="1:16" x14ac:dyDescent="0.25">
      <c r="A45" s="13">
        <v>40</v>
      </c>
      <c r="B45" s="14" t="s">
        <v>166</v>
      </c>
      <c r="C45" s="15">
        <v>3000</v>
      </c>
      <c r="D45" s="15">
        <v>3000</v>
      </c>
      <c r="E45" s="22" t="s">
        <v>194</v>
      </c>
      <c r="F45" s="17" t="s">
        <v>167</v>
      </c>
      <c r="G45" s="23" t="s">
        <v>16</v>
      </c>
      <c r="H45" s="24">
        <f t="shared" si="6"/>
        <v>3000</v>
      </c>
      <c r="I45" s="23" t="str">
        <f t="shared" si="5"/>
        <v>นายถาวร เหล่าเขตกิจ</v>
      </c>
      <c r="J45" s="23" t="s">
        <v>16</v>
      </c>
      <c r="K45" s="24">
        <f t="shared" si="7"/>
        <v>3000</v>
      </c>
      <c r="L45" s="76" t="s">
        <v>224</v>
      </c>
      <c r="M45" s="89" t="s">
        <v>369</v>
      </c>
      <c r="N45" s="57">
        <v>244257</v>
      </c>
      <c r="O45" s="21"/>
    </row>
    <row r="46" spans="1:16" s="39" customFormat="1" x14ac:dyDescent="0.25">
      <c r="A46" s="13">
        <v>41</v>
      </c>
      <c r="B46" s="32" t="s">
        <v>77</v>
      </c>
      <c r="C46" s="33">
        <v>2535</v>
      </c>
      <c r="D46" s="33">
        <v>2535</v>
      </c>
      <c r="E46" s="22" t="s">
        <v>194</v>
      </c>
      <c r="F46" s="35" t="s">
        <v>20</v>
      </c>
      <c r="G46" s="36" t="s">
        <v>16</v>
      </c>
      <c r="H46" s="37">
        <f t="shared" si="6"/>
        <v>2535</v>
      </c>
      <c r="I46" s="36" t="str">
        <f t="shared" si="5"/>
        <v>นางสาวศิริลักษณ์  ภูบรนภรณ์</v>
      </c>
      <c r="J46" s="36" t="s">
        <v>16</v>
      </c>
      <c r="K46" s="37">
        <f t="shared" si="7"/>
        <v>2535</v>
      </c>
      <c r="L46" s="76" t="s">
        <v>224</v>
      </c>
      <c r="M46" s="89" t="s">
        <v>369</v>
      </c>
      <c r="N46" s="70">
        <v>244257</v>
      </c>
      <c r="O46" s="38"/>
    </row>
    <row r="47" spans="1:16" s="39" customFormat="1" x14ac:dyDescent="0.25">
      <c r="A47" s="13">
        <v>42</v>
      </c>
      <c r="B47" s="32" t="s">
        <v>77</v>
      </c>
      <c r="C47" s="33">
        <v>2565</v>
      </c>
      <c r="D47" s="33">
        <v>2565</v>
      </c>
      <c r="E47" s="22" t="s">
        <v>194</v>
      </c>
      <c r="F47" s="35" t="s">
        <v>20</v>
      </c>
      <c r="G47" s="36" t="s">
        <v>16</v>
      </c>
      <c r="H47" s="37">
        <f t="shared" si="6"/>
        <v>2565</v>
      </c>
      <c r="I47" s="36" t="str">
        <f t="shared" si="5"/>
        <v>นางสาวศิริลักษณ์  ภูบรนภรณ์</v>
      </c>
      <c r="J47" s="36" t="s">
        <v>16</v>
      </c>
      <c r="K47" s="37">
        <f t="shared" si="7"/>
        <v>2565</v>
      </c>
      <c r="L47" s="76" t="s">
        <v>224</v>
      </c>
      <c r="M47" s="89" t="s">
        <v>369</v>
      </c>
      <c r="N47" s="70">
        <v>244257</v>
      </c>
      <c r="O47" s="38"/>
    </row>
    <row r="48" spans="1:16" x14ac:dyDescent="0.25">
      <c r="A48" s="13">
        <v>43</v>
      </c>
      <c r="B48" s="14" t="s">
        <v>177</v>
      </c>
      <c r="C48" s="15">
        <v>1500</v>
      </c>
      <c r="D48" s="15">
        <v>1500</v>
      </c>
      <c r="E48" s="22" t="s">
        <v>194</v>
      </c>
      <c r="F48" s="17" t="s">
        <v>39</v>
      </c>
      <c r="G48" s="23" t="s">
        <v>16</v>
      </c>
      <c r="H48" s="24">
        <f t="shared" si="6"/>
        <v>1500</v>
      </c>
      <c r="I48" s="23" t="str">
        <f t="shared" si="5"/>
        <v>หจก.ศรีมาตุลี</v>
      </c>
      <c r="J48" s="23" t="s">
        <v>16</v>
      </c>
      <c r="K48" s="24">
        <f t="shared" si="7"/>
        <v>1500</v>
      </c>
      <c r="L48" s="76" t="s">
        <v>224</v>
      </c>
      <c r="M48" s="89" t="s">
        <v>371</v>
      </c>
      <c r="N48" s="57">
        <v>244257</v>
      </c>
      <c r="O48" s="21"/>
    </row>
    <row r="49" spans="1:15" x14ac:dyDescent="0.25">
      <c r="A49" s="13">
        <v>44</v>
      </c>
      <c r="B49" s="14" t="s">
        <v>178</v>
      </c>
      <c r="C49" s="15">
        <v>1592</v>
      </c>
      <c r="D49" s="15">
        <v>1592</v>
      </c>
      <c r="E49" s="22" t="s">
        <v>194</v>
      </c>
      <c r="F49" s="17" t="s">
        <v>95</v>
      </c>
      <c r="G49" s="23" t="s">
        <v>16</v>
      </c>
      <c r="H49" s="24">
        <f t="shared" si="6"/>
        <v>1592</v>
      </c>
      <c r="I49" s="23" t="str">
        <f t="shared" si="5"/>
        <v>บ.ชวนิชคอนกรีต</v>
      </c>
      <c r="J49" s="23" t="s">
        <v>16</v>
      </c>
      <c r="K49" s="24">
        <f t="shared" si="7"/>
        <v>1592</v>
      </c>
      <c r="L49" s="76" t="s">
        <v>224</v>
      </c>
      <c r="M49" s="89" t="s">
        <v>371</v>
      </c>
      <c r="N49" s="57">
        <v>244257</v>
      </c>
      <c r="O49" s="21"/>
    </row>
    <row r="50" spans="1:15" x14ac:dyDescent="0.25">
      <c r="A50" s="13">
        <v>45</v>
      </c>
      <c r="B50" s="14" t="s">
        <v>179</v>
      </c>
      <c r="C50" s="15">
        <v>4038</v>
      </c>
      <c r="D50" s="15">
        <v>4038</v>
      </c>
      <c r="E50" s="22" t="s">
        <v>194</v>
      </c>
      <c r="F50" s="17" t="s">
        <v>39</v>
      </c>
      <c r="G50" s="23" t="s">
        <v>16</v>
      </c>
      <c r="H50" s="24">
        <f t="shared" si="6"/>
        <v>4038</v>
      </c>
      <c r="I50" s="23" t="str">
        <f t="shared" si="5"/>
        <v>หจก.ศรีมาตุลี</v>
      </c>
      <c r="J50" s="23" t="s">
        <v>16</v>
      </c>
      <c r="K50" s="24">
        <f t="shared" si="7"/>
        <v>4038</v>
      </c>
      <c r="L50" s="76" t="s">
        <v>224</v>
      </c>
      <c r="M50" s="89" t="s">
        <v>371</v>
      </c>
      <c r="N50" s="57">
        <v>244257</v>
      </c>
      <c r="O50" s="21"/>
    </row>
    <row r="51" spans="1:15" x14ac:dyDescent="0.25">
      <c r="A51" s="13">
        <v>46</v>
      </c>
      <c r="B51" s="14" t="s">
        <v>180</v>
      </c>
      <c r="C51" s="15">
        <v>800</v>
      </c>
      <c r="D51" s="15">
        <v>800</v>
      </c>
      <c r="E51" s="22" t="s">
        <v>194</v>
      </c>
      <c r="F51" s="17" t="s">
        <v>171</v>
      </c>
      <c r="G51" s="23" t="s">
        <v>16</v>
      </c>
      <c r="H51" s="24">
        <f t="shared" si="6"/>
        <v>800</v>
      </c>
      <c r="I51" s="23" t="str">
        <f t="shared" si="5"/>
        <v>หจก.ศรีมาตุลีเซ็นเตอร์</v>
      </c>
      <c r="J51" s="23" t="s">
        <v>16</v>
      </c>
      <c r="K51" s="24">
        <f t="shared" si="7"/>
        <v>800</v>
      </c>
      <c r="L51" s="76" t="s">
        <v>224</v>
      </c>
      <c r="M51" s="89" t="s">
        <v>371</v>
      </c>
      <c r="N51" s="57">
        <v>244257</v>
      </c>
      <c r="O51" s="21"/>
    </row>
    <row r="52" spans="1:15" x14ac:dyDescent="0.25">
      <c r="A52" s="31">
        <v>47</v>
      </c>
      <c r="B52" s="32" t="s">
        <v>321</v>
      </c>
      <c r="C52" s="33">
        <v>10000</v>
      </c>
      <c r="D52" s="33">
        <v>10000</v>
      </c>
      <c r="E52" s="34" t="s">
        <v>194</v>
      </c>
      <c r="F52" s="35" t="s">
        <v>356</v>
      </c>
      <c r="G52" s="36" t="s">
        <v>16</v>
      </c>
      <c r="H52" s="37">
        <f t="shared" si="6"/>
        <v>10000</v>
      </c>
      <c r="I52" s="36" t="str">
        <f t="shared" si="5"/>
        <v>นายธรรมนูญ วรฤทิ</v>
      </c>
      <c r="J52" s="36" t="s">
        <v>16</v>
      </c>
      <c r="K52" s="37">
        <f t="shared" si="7"/>
        <v>10000</v>
      </c>
      <c r="L52" s="81" t="s">
        <v>224</v>
      </c>
      <c r="M52" s="90" t="s">
        <v>322</v>
      </c>
      <c r="N52" s="70">
        <v>244257</v>
      </c>
      <c r="O52" s="21"/>
    </row>
    <row r="53" spans="1:15" x14ac:dyDescent="0.25">
      <c r="A53" s="31">
        <v>48</v>
      </c>
      <c r="B53" s="32" t="s">
        <v>226</v>
      </c>
      <c r="C53" s="33">
        <v>106760</v>
      </c>
      <c r="D53" s="33">
        <v>106760</v>
      </c>
      <c r="E53" s="34" t="s">
        <v>194</v>
      </c>
      <c r="F53" s="35" t="s">
        <v>39</v>
      </c>
      <c r="G53" s="36" t="s">
        <v>16</v>
      </c>
      <c r="H53" s="37">
        <f t="shared" si="6"/>
        <v>106760</v>
      </c>
      <c r="I53" s="35" t="s">
        <v>39</v>
      </c>
      <c r="J53" s="36" t="s">
        <v>16</v>
      </c>
      <c r="K53" s="37">
        <f t="shared" si="7"/>
        <v>106760</v>
      </c>
      <c r="L53" s="81" t="s">
        <v>224</v>
      </c>
      <c r="M53" s="90" t="s">
        <v>332</v>
      </c>
      <c r="N53" s="70">
        <v>244257</v>
      </c>
      <c r="O53" s="21"/>
    </row>
    <row r="54" spans="1:15" ht="18.75" x14ac:dyDescent="0.3">
      <c r="A54" s="31">
        <v>49</v>
      </c>
      <c r="B54" s="32" t="s">
        <v>333</v>
      </c>
      <c r="C54" s="33">
        <v>17930</v>
      </c>
      <c r="D54" s="33">
        <v>17930</v>
      </c>
      <c r="E54" s="34" t="s">
        <v>194</v>
      </c>
      <c r="F54" s="86" t="s">
        <v>350</v>
      </c>
      <c r="G54" s="36" t="s">
        <v>16</v>
      </c>
      <c r="H54" s="37">
        <f t="shared" si="6"/>
        <v>17930</v>
      </c>
      <c r="I54" s="86" t="s">
        <v>350</v>
      </c>
      <c r="J54" s="36" t="s">
        <v>16</v>
      </c>
      <c r="K54" s="37">
        <f t="shared" si="7"/>
        <v>17930</v>
      </c>
      <c r="L54" s="81" t="s">
        <v>224</v>
      </c>
      <c r="M54" s="90" t="s">
        <v>334</v>
      </c>
      <c r="N54" s="70">
        <v>244257</v>
      </c>
      <c r="O54" s="21"/>
    </row>
    <row r="55" spans="1:15" x14ac:dyDescent="0.25">
      <c r="C55" s="25" t="e">
        <f>SUM(#REF!+#REF!+#REF!+#REF!+#REF!+#REF!+#REF!+#REF!+#REF!+#REF!+#REF!+#REF!+#REF!+#REF!+#REF!+#REF!+#REF!+#REF!+#REF!)</f>
        <v>#REF!</v>
      </c>
      <c r="D55" s="25"/>
      <c r="H55" s="29"/>
      <c r="K55" s="28">
        <f>SUM(K6:K54)</f>
        <v>655533.53</v>
      </c>
    </row>
    <row r="56" spans="1:15" x14ac:dyDescent="0.25">
      <c r="C56" s="25" t="e">
        <f>SUM(#REF!+#REF!+#REF!+#REF!+#REF!+#REF!+#REF!+#REF!+#REF!+#REF!+#REF!+#REF!+#REF!+#REF!+#REF!+#REF!+#REF!+#REF!+#REF!+#REF!+#REF!+#REF!+#REF!+#REF!+#REF!+#REF!+#REF!+#REF!+#REF!+#REF!+#REF!+#REF!)</f>
        <v>#REF!</v>
      </c>
      <c r="D56" s="25"/>
    </row>
    <row r="57" spans="1:15" x14ac:dyDescent="0.25">
      <c r="C57" s="25" t="e">
        <f>SUM(C55:C56)</f>
        <v>#REF!</v>
      </c>
      <c r="D57" s="25"/>
    </row>
    <row r="64" spans="1:15" x14ac:dyDescent="0.25">
      <c r="M64" s="85"/>
    </row>
    <row r="141" spans="13:13" x14ac:dyDescent="0.25">
      <c r="M141" s="85"/>
    </row>
  </sheetData>
  <mergeCells count="6">
    <mergeCell ref="A2:N2"/>
    <mergeCell ref="F5:H5"/>
    <mergeCell ref="I5:K5"/>
    <mergeCell ref="M5:N5"/>
    <mergeCell ref="A3:N3"/>
    <mergeCell ref="A4:N4"/>
  </mergeCells>
  <pageMargins left="0.39370078740157483" right="0.35433070866141736" top="0.35433070866141736" bottom="0.27559055118110237" header="0.23622047244094491" footer="0.19685039370078741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E6F74-EDD3-4B8C-B074-579059976876}">
  <sheetPr>
    <tabColor theme="7" tint="0.59999389629810485"/>
  </sheetPr>
  <dimension ref="A1:R110"/>
  <sheetViews>
    <sheetView zoomScale="120" zoomScaleNormal="120" workbookViewId="0">
      <selection activeCell="N28" sqref="N28"/>
    </sheetView>
  </sheetViews>
  <sheetFormatPr defaultColWidth="8.125" defaultRowHeight="15" x14ac:dyDescent="0.25"/>
  <cols>
    <col min="1" max="1" width="4" style="9" bestFit="1" customWidth="1"/>
    <col min="2" max="2" width="16.625" style="9" customWidth="1"/>
    <col min="3" max="3" width="6.25" style="9" bestFit="1" customWidth="1"/>
    <col min="4" max="4" width="6.25" style="9" customWidth="1"/>
    <col min="5" max="5" width="8.75" style="10" customWidth="1"/>
    <col min="6" max="6" width="16.625" style="9" customWidth="1"/>
    <col min="7" max="7" width="3.875" style="9" bestFit="1" customWidth="1"/>
    <col min="8" max="8" width="5.875" style="9" customWidth="1"/>
    <col min="9" max="9" width="14.5" style="9" customWidth="1"/>
    <col min="10" max="10" width="3.875" style="9" bestFit="1" customWidth="1"/>
    <col min="11" max="11" width="8.625" style="9" customWidth="1"/>
    <col min="12" max="12" width="14.5" style="10" customWidth="1"/>
    <col min="13" max="13" width="11.875" style="9" customWidth="1"/>
    <col min="14" max="14" width="8" style="9" customWidth="1"/>
    <col min="15" max="15" width="8.125" style="9"/>
    <col min="16" max="16" width="8.375" style="9" customWidth="1"/>
    <col min="17" max="17" width="8.125" style="9"/>
    <col min="18" max="18" width="8.375" style="9" customWidth="1"/>
    <col min="19" max="16384" width="8.125" style="9"/>
  </cols>
  <sheetData>
    <row r="1" spans="1:18" ht="15" customHeight="1" x14ac:dyDescent="0.25">
      <c r="M1" s="40"/>
      <c r="N1" s="63" t="s">
        <v>10</v>
      </c>
    </row>
    <row r="2" spans="1:18" ht="19.899999999999999" customHeight="1" x14ac:dyDescent="0.3">
      <c r="A2" s="112" t="s">
        <v>193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8" ht="19.899999999999999" customHeight="1" x14ac:dyDescent="0.3">
      <c r="A3" s="112" t="s">
        <v>195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8" ht="19.899999999999999" customHeight="1" x14ac:dyDescent="0.3">
      <c r="A4" s="111" t="s">
        <v>196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</row>
    <row r="5" spans="1:18" ht="60" customHeight="1" x14ac:dyDescent="0.25">
      <c r="A5" s="60" t="s">
        <v>11</v>
      </c>
      <c r="B5" s="60" t="s">
        <v>12</v>
      </c>
      <c r="C5" s="60" t="s">
        <v>200</v>
      </c>
      <c r="D5" s="60" t="s">
        <v>199</v>
      </c>
      <c r="E5" s="60" t="s">
        <v>190</v>
      </c>
      <c r="F5" s="108" t="s">
        <v>191</v>
      </c>
      <c r="G5" s="109"/>
      <c r="H5" s="110"/>
      <c r="I5" s="108" t="s">
        <v>192</v>
      </c>
      <c r="J5" s="109"/>
      <c r="K5" s="110"/>
      <c r="L5" s="60" t="s">
        <v>197</v>
      </c>
      <c r="M5" s="108" t="s">
        <v>198</v>
      </c>
      <c r="N5" s="110"/>
    </row>
    <row r="6" spans="1:18" x14ac:dyDescent="0.25">
      <c r="A6" s="13">
        <v>1</v>
      </c>
      <c r="B6" s="14" t="s">
        <v>19</v>
      </c>
      <c r="C6" s="15">
        <v>3060</v>
      </c>
      <c r="D6" s="49">
        <v>3060</v>
      </c>
      <c r="E6" s="16" t="s">
        <v>194</v>
      </c>
      <c r="F6" s="17" t="s">
        <v>20</v>
      </c>
      <c r="G6" s="23" t="s">
        <v>16</v>
      </c>
      <c r="H6" s="24">
        <f t="shared" ref="H6" si="0">+C6</f>
        <v>3060</v>
      </c>
      <c r="I6" s="23" t="str">
        <f t="shared" ref="I6" si="1">+F6</f>
        <v>นางสาวศิริลักษณ์  ภูบรนภรณ์</v>
      </c>
      <c r="J6" s="23" t="s">
        <v>16</v>
      </c>
      <c r="K6" s="24">
        <f t="shared" ref="K6" si="2">+C6</f>
        <v>3060</v>
      </c>
      <c r="L6" s="93" t="s">
        <v>202</v>
      </c>
      <c r="M6" s="92" t="s">
        <v>369</v>
      </c>
      <c r="N6" s="57">
        <v>243894</v>
      </c>
      <c r="P6" s="21"/>
      <c r="R6" s="21"/>
    </row>
    <row r="7" spans="1:18" x14ac:dyDescent="0.25">
      <c r="A7" s="13">
        <v>2</v>
      </c>
      <c r="B7" s="14" t="s">
        <v>19</v>
      </c>
      <c r="C7" s="15">
        <v>930</v>
      </c>
      <c r="D7" s="49">
        <v>930</v>
      </c>
      <c r="E7" s="16" t="s">
        <v>194</v>
      </c>
      <c r="F7" s="17" t="s">
        <v>20</v>
      </c>
      <c r="G7" s="23" t="s">
        <v>16</v>
      </c>
      <c r="H7" s="24">
        <f>+C7</f>
        <v>930</v>
      </c>
      <c r="I7" s="23" t="str">
        <f>+F7</f>
        <v>นางสาวศิริลักษณ์  ภูบรนภรณ์</v>
      </c>
      <c r="J7" s="23" t="s">
        <v>16</v>
      </c>
      <c r="K7" s="24">
        <f>+C7</f>
        <v>930</v>
      </c>
      <c r="L7" s="93" t="s">
        <v>202</v>
      </c>
      <c r="M7" s="92" t="s">
        <v>369</v>
      </c>
      <c r="N7" s="57">
        <v>243900</v>
      </c>
      <c r="P7" s="21"/>
      <c r="R7" s="21"/>
    </row>
    <row r="8" spans="1:18" x14ac:dyDescent="0.25">
      <c r="A8" s="13">
        <v>3</v>
      </c>
      <c r="B8" s="12" t="s">
        <v>13</v>
      </c>
      <c r="C8" s="59">
        <v>2500</v>
      </c>
      <c r="D8" s="48">
        <v>2500</v>
      </c>
      <c r="E8" s="16" t="s">
        <v>194</v>
      </c>
      <c r="F8" s="30" t="s">
        <v>15</v>
      </c>
      <c r="G8" s="23" t="s">
        <v>16</v>
      </c>
      <c r="H8" s="24">
        <f t="shared" ref="H8:H14" si="3">+C8</f>
        <v>2500</v>
      </c>
      <c r="I8" s="23" t="str">
        <f t="shared" ref="I8:I14" si="4">+F8</f>
        <v>บริษัท จีเนียส ไอที เซอร์วิส จำกัด</v>
      </c>
      <c r="J8" s="23" t="s">
        <v>16</v>
      </c>
      <c r="K8" s="24">
        <f>C8</f>
        <v>2500</v>
      </c>
      <c r="L8" s="93" t="s">
        <v>202</v>
      </c>
      <c r="M8" s="92" t="s">
        <v>369</v>
      </c>
      <c r="N8" s="57">
        <v>243901</v>
      </c>
      <c r="P8" s="21"/>
      <c r="R8" s="21"/>
    </row>
    <row r="9" spans="1:18" x14ac:dyDescent="0.25">
      <c r="A9" s="13">
        <v>4</v>
      </c>
      <c r="B9" s="14" t="s">
        <v>13</v>
      </c>
      <c r="C9" s="15">
        <v>6600</v>
      </c>
      <c r="D9" s="48">
        <v>6600</v>
      </c>
      <c r="E9" s="16" t="s">
        <v>194</v>
      </c>
      <c r="F9" s="17" t="s">
        <v>15</v>
      </c>
      <c r="G9" s="18" t="s">
        <v>16</v>
      </c>
      <c r="H9" s="19">
        <f t="shared" si="3"/>
        <v>6600</v>
      </c>
      <c r="I9" s="18" t="str">
        <f t="shared" si="4"/>
        <v>บริษัท จีเนียส ไอที เซอร์วิส จำกัด</v>
      </c>
      <c r="J9" s="18" t="s">
        <v>16</v>
      </c>
      <c r="K9" s="19">
        <f>C9</f>
        <v>6600</v>
      </c>
      <c r="L9" s="93" t="s">
        <v>202</v>
      </c>
      <c r="M9" s="92" t="s">
        <v>357</v>
      </c>
      <c r="N9" s="57">
        <v>243902</v>
      </c>
      <c r="P9" s="21"/>
      <c r="R9" s="50"/>
    </row>
    <row r="10" spans="1:18" x14ac:dyDescent="0.25">
      <c r="A10" s="13">
        <v>5</v>
      </c>
      <c r="B10" s="14" t="s">
        <v>17</v>
      </c>
      <c r="C10" s="15">
        <v>500</v>
      </c>
      <c r="D10" s="49">
        <v>500</v>
      </c>
      <c r="E10" s="16" t="s">
        <v>194</v>
      </c>
      <c r="F10" s="17" t="s">
        <v>18</v>
      </c>
      <c r="G10" s="23" t="s">
        <v>16</v>
      </c>
      <c r="H10" s="24">
        <f>+C10</f>
        <v>500</v>
      </c>
      <c r="I10" s="23" t="str">
        <f>+F10</f>
        <v>พนาวรรณ ฟลาวเวอร์</v>
      </c>
      <c r="J10" s="23" t="s">
        <v>16</v>
      </c>
      <c r="K10" s="24">
        <f>+C10</f>
        <v>500</v>
      </c>
      <c r="L10" s="93" t="s">
        <v>202</v>
      </c>
      <c r="M10" s="92" t="s">
        <v>370</v>
      </c>
      <c r="N10" s="57">
        <v>243902</v>
      </c>
      <c r="P10" s="21"/>
      <c r="R10" s="21"/>
    </row>
    <row r="11" spans="1:18" x14ac:dyDescent="0.25">
      <c r="A11" s="13">
        <v>6</v>
      </c>
      <c r="B11" s="14" t="s">
        <v>13</v>
      </c>
      <c r="C11" s="15">
        <v>1200</v>
      </c>
      <c r="D11" s="48">
        <v>1200</v>
      </c>
      <c r="E11" s="16" t="s">
        <v>194</v>
      </c>
      <c r="F11" s="17" t="s">
        <v>15</v>
      </c>
      <c r="G11" s="18" t="s">
        <v>16</v>
      </c>
      <c r="H11" s="19">
        <f t="shared" si="3"/>
        <v>1200</v>
      </c>
      <c r="I11" s="18" t="str">
        <f t="shared" si="4"/>
        <v>บริษัท จีเนียส ไอที เซอร์วิส จำกัด</v>
      </c>
      <c r="J11" s="18" t="s">
        <v>16</v>
      </c>
      <c r="K11" s="19">
        <f>C11</f>
        <v>1200</v>
      </c>
      <c r="L11" s="93" t="s">
        <v>202</v>
      </c>
      <c r="M11" s="92" t="s">
        <v>370</v>
      </c>
      <c r="N11" s="57">
        <v>243906</v>
      </c>
      <c r="P11" s="21"/>
      <c r="R11" s="21"/>
    </row>
    <row r="12" spans="1:18" x14ac:dyDescent="0.25">
      <c r="A12" s="13">
        <v>7</v>
      </c>
      <c r="B12" s="14" t="s">
        <v>19</v>
      </c>
      <c r="C12" s="15">
        <v>1190</v>
      </c>
      <c r="D12" s="49">
        <v>1190</v>
      </c>
      <c r="E12" s="16" t="s">
        <v>194</v>
      </c>
      <c r="F12" s="17" t="s">
        <v>20</v>
      </c>
      <c r="G12" s="23" t="s">
        <v>16</v>
      </c>
      <c r="H12" s="24">
        <f>+C12</f>
        <v>1190</v>
      </c>
      <c r="I12" s="23" t="str">
        <f>+F12</f>
        <v>นางสาวศิริลักษณ์  ภูบรนภรณ์</v>
      </c>
      <c r="J12" s="23" t="s">
        <v>16</v>
      </c>
      <c r="K12" s="24">
        <f>+C12</f>
        <v>1190</v>
      </c>
      <c r="L12" s="93" t="s">
        <v>202</v>
      </c>
      <c r="M12" s="92" t="s">
        <v>370</v>
      </c>
      <c r="N12" s="57">
        <v>243906</v>
      </c>
      <c r="P12" s="21"/>
      <c r="R12" s="21"/>
    </row>
    <row r="13" spans="1:18" x14ac:dyDescent="0.25">
      <c r="A13" s="13">
        <v>8</v>
      </c>
      <c r="B13" s="14" t="s">
        <v>13</v>
      </c>
      <c r="C13" s="15">
        <v>500</v>
      </c>
      <c r="D13" s="48">
        <v>500</v>
      </c>
      <c r="E13" s="16" t="s">
        <v>194</v>
      </c>
      <c r="F13" s="17" t="s">
        <v>15</v>
      </c>
      <c r="G13" s="18" t="s">
        <v>16</v>
      </c>
      <c r="H13" s="19">
        <f t="shared" si="3"/>
        <v>500</v>
      </c>
      <c r="I13" s="18" t="str">
        <f t="shared" si="4"/>
        <v>บริษัท จีเนียส ไอที เซอร์วิส จำกัด</v>
      </c>
      <c r="J13" s="18" t="s">
        <v>16</v>
      </c>
      <c r="K13" s="19">
        <f>C13</f>
        <v>500</v>
      </c>
      <c r="L13" s="93" t="s">
        <v>202</v>
      </c>
      <c r="M13" s="92" t="s">
        <v>370</v>
      </c>
      <c r="N13" s="57">
        <v>243907</v>
      </c>
      <c r="P13" s="21"/>
      <c r="R13" s="21"/>
    </row>
    <row r="14" spans="1:18" x14ac:dyDescent="0.25">
      <c r="A14" s="13">
        <v>9</v>
      </c>
      <c r="B14" s="14" t="s">
        <v>13</v>
      </c>
      <c r="C14" s="15">
        <v>2500</v>
      </c>
      <c r="D14" s="48">
        <v>2500</v>
      </c>
      <c r="E14" s="16" t="s">
        <v>194</v>
      </c>
      <c r="F14" s="17" t="s">
        <v>15</v>
      </c>
      <c r="G14" s="18" t="s">
        <v>16</v>
      </c>
      <c r="H14" s="19">
        <f t="shared" si="3"/>
        <v>2500</v>
      </c>
      <c r="I14" s="18" t="str">
        <f t="shared" si="4"/>
        <v>บริษัท จีเนียส ไอที เซอร์วิส จำกัด</v>
      </c>
      <c r="J14" s="18" t="s">
        <v>16</v>
      </c>
      <c r="K14" s="19">
        <f>C14</f>
        <v>2500</v>
      </c>
      <c r="L14" s="93" t="s">
        <v>202</v>
      </c>
      <c r="M14" s="92" t="s">
        <v>370</v>
      </c>
      <c r="N14" s="57">
        <v>243912</v>
      </c>
      <c r="P14" s="21"/>
      <c r="R14" s="21"/>
    </row>
    <row r="15" spans="1:18" x14ac:dyDescent="0.25">
      <c r="A15" s="13">
        <v>10</v>
      </c>
      <c r="B15" s="14" t="s">
        <v>17</v>
      </c>
      <c r="C15" s="15">
        <v>500</v>
      </c>
      <c r="D15" s="49">
        <v>500</v>
      </c>
      <c r="E15" s="16" t="s">
        <v>194</v>
      </c>
      <c r="F15" s="17" t="s">
        <v>18</v>
      </c>
      <c r="G15" s="23" t="s">
        <v>16</v>
      </c>
      <c r="H15" s="24">
        <f>+C15</f>
        <v>500</v>
      </c>
      <c r="I15" s="23" t="str">
        <f>+F15</f>
        <v>พนาวรรณ ฟลาวเวอร์</v>
      </c>
      <c r="J15" s="23" t="s">
        <v>16</v>
      </c>
      <c r="K15" s="24">
        <f>+C15</f>
        <v>500</v>
      </c>
      <c r="L15" s="93" t="s">
        <v>202</v>
      </c>
      <c r="M15" s="92" t="s">
        <v>370</v>
      </c>
      <c r="N15" s="57">
        <v>243913</v>
      </c>
      <c r="P15" s="21"/>
      <c r="R15" s="21"/>
    </row>
    <row r="16" spans="1:18" x14ac:dyDescent="0.25">
      <c r="A16" s="13">
        <v>11</v>
      </c>
      <c r="B16" s="14" t="s">
        <v>203</v>
      </c>
      <c r="C16" s="15">
        <v>10500</v>
      </c>
      <c r="D16" s="49">
        <v>10500</v>
      </c>
      <c r="E16" s="16" t="s">
        <v>194</v>
      </c>
      <c r="F16" s="17" t="s">
        <v>204</v>
      </c>
      <c r="G16" s="23" t="s">
        <v>16</v>
      </c>
      <c r="H16" s="24">
        <f t="shared" ref="H16:H26" si="5">+C16</f>
        <v>10500</v>
      </c>
      <c r="I16" s="23" t="str">
        <f t="shared" ref="I16:I26" si="6">+F16</f>
        <v>นายวิจารณ์ ปรีชาจารย์</v>
      </c>
      <c r="J16" s="23" t="s">
        <v>16</v>
      </c>
      <c r="K16" s="24">
        <f t="shared" ref="K16:K26" si="7">+C16</f>
        <v>10500</v>
      </c>
      <c r="L16" s="93" t="s">
        <v>202</v>
      </c>
      <c r="M16" s="55" t="s">
        <v>358</v>
      </c>
      <c r="N16" s="57">
        <v>243920</v>
      </c>
      <c r="P16" s="21"/>
      <c r="R16" s="21"/>
    </row>
    <row r="17" spans="1:18" x14ac:dyDescent="0.25">
      <c r="A17" s="13">
        <v>12</v>
      </c>
      <c r="B17" s="14" t="s">
        <v>203</v>
      </c>
      <c r="C17" s="15">
        <v>10500</v>
      </c>
      <c r="D17" s="49">
        <v>10500</v>
      </c>
      <c r="E17" s="16" t="s">
        <v>194</v>
      </c>
      <c r="F17" s="17" t="s">
        <v>205</v>
      </c>
      <c r="G17" s="23" t="s">
        <v>16</v>
      </c>
      <c r="H17" s="24">
        <f t="shared" si="5"/>
        <v>10500</v>
      </c>
      <c r="I17" s="23" t="str">
        <f t="shared" si="6"/>
        <v>น.ส.อัจจิมา พุฒจิระ</v>
      </c>
      <c r="J17" s="23" t="s">
        <v>16</v>
      </c>
      <c r="K17" s="24">
        <f t="shared" si="7"/>
        <v>10500</v>
      </c>
      <c r="L17" s="93" t="s">
        <v>202</v>
      </c>
      <c r="M17" s="55" t="s">
        <v>359</v>
      </c>
      <c r="N17" s="57">
        <v>243920</v>
      </c>
      <c r="P17" s="21"/>
      <c r="R17" s="21"/>
    </row>
    <row r="18" spans="1:18" x14ac:dyDescent="0.25">
      <c r="A18" s="13">
        <v>13</v>
      </c>
      <c r="B18" s="14" t="s">
        <v>203</v>
      </c>
      <c r="C18" s="15">
        <v>10500</v>
      </c>
      <c r="D18" s="49">
        <v>10500</v>
      </c>
      <c r="E18" s="16" t="s">
        <v>194</v>
      </c>
      <c r="F18" s="17" t="s">
        <v>207</v>
      </c>
      <c r="G18" s="23" t="s">
        <v>16</v>
      </c>
      <c r="H18" s="24">
        <f t="shared" si="5"/>
        <v>10500</v>
      </c>
      <c r="I18" s="23" t="str">
        <f t="shared" si="6"/>
        <v>น.ส.ฐิตสิริ คงเมือง</v>
      </c>
      <c r="J18" s="23" t="s">
        <v>16</v>
      </c>
      <c r="K18" s="24">
        <f t="shared" si="7"/>
        <v>10500</v>
      </c>
      <c r="L18" s="93" t="s">
        <v>202</v>
      </c>
      <c r="M18" s="55" t="s">
        <v>360</v>
      </c>
      <c r="N18" s="57">
        <v>243920</v>
      </c>
      <c r="P18" s="21"/>
      <c r="R18" s="21"/>
    </row>
    <row r="19" spans="1:18" ht="15.75" x14ac:dyDescent="0.25">
      <c r="A19" s="13">
        <v>14</v>
      </c>
      <c r="B19" s="14" t="s">
        <v>203</v>
      </c>
      <c r="C19" s="15">
        <v>12000</v>
      </c>
      <c r="D19" s="49">
        <v>12000</v>
      </c>
      <c r="E19" s="16" t="s">
        <v>194</v>
      </c>
      <c r="F19" s="72" t="s">
        <v>206</v>
      </c>
      <c r="G19" s="18" t="s">
        <v>16</v>
      </c>
      <c r="H19" s="24">
        <f t="shared" si="5"/>
        <v>12000</v>
      </c>
      <c r="I19" s="23" t="str">
        <f t="shared" si="6"/>
        <v>ว่าที่ ร.ต.สุรเศรษฐ์ ศรชัย</v>
      </c>
      <c r="J19" s="23" t="s">
        <v>16</v>
      </c>
      <c r="K19" s="24">
        <f t="shared" si="7"/>
        <v>12000</v>
      </c>
      <c r="L19" s="93" t="s">
        <v>202</v>
      </c>
      <c r="M19" s="55" t="s">
        <v>361</v>
      </c>
      <c r="N19" s="57">
        <v>243920</v>
      </c>
      <c r="P19" s="21"/>
      <c r="R19" s="21"/>
    </row>
    <row r="20" spans="1:18" x14ac:dyDescent="0.25">
      <c r="A20" s="13">
        <v>15</v>
      </c>
      <c r="B20" s="14" t="s">
        <v>203</v>
      </c>
      <c r="C20" s="15">
        <v>9000</v>
      </c>
      <c r="D20" s="49">
        <v>9000</v>
      </c>
      <c r="E20" s="16" t="s">
        <v>194</v>
      </c>
      <c r="F20" s="17" t="s">
        <v>208</v>
      </c>
      <c r="G20" s="23" t="s">
        <v>16</v>
      </c>
      <c r="H20" s="24">
        <f t="shared" si="5"/>
        <v>9000</v>
      </c>
      <c r="I20" s="23" t="str">
        <f t="shared" si="6"/>
        <v>นางจริยารัตน์ บัวบุญ</v>
      </c>
      <c r="J20" s="23" t="s">
        <v>16</v>
      </c>
      <c r="K20" s="24">
        <f t="shared" si="7"/>
        <v>9000</v>
      </c>
      <c r="L20" s="93" t="s">
        <v>202</v>
      </c>
      <c r="M20" s="55" t="s">
        <v>362</v>
      </c>
      <c r="N20" s="57">
        <v>243920</v>
      </c>
      <c r="P20" s="21"/>
      <c r="R20" s="21"/>
    </row>
    <row r="21" spans="1:18" x14ac:dyDescent="0.25">
      <c r="A21" s="13">
        <v>16</v>
      </c>
      <c r="B21" s="14" t="s">
        <v>203</v>
      </c>
      <c r="C21" s="15">
        <v>9000</v>
      </c>
      <c r="D21" s="49">
        <v>9000</v>
      </c>
      <c r="E21" s="16" t="s">
        <v>194</v>
      </c>
      <c r="F21" s="17" t="s">
        <v>209</v>
      </c>
      <c r="G21" s="23" t="s">
        <v>16</v>
      </c>
      <c r="H21" s="24">
        <f t="shared" si="5"/>
        <v>9000</v>
      </c>
      <c r="I21" s="23" t="str">
        <f t="shared" si="6"/>
        <v>นางอัมพร ชาวไทย</v>
      </c>
      <c r="J21" s="23" t="s">
        <v>16</v>
      </c>
      <c r="K21" s="24">
        <f t="shared" si="7"/>
        <v>9000</v>
      </c>
      <c r="L21" s="93" t="s">
        <v>202</v>
      </c>
      <c r="M21" s="55" t="s">
        <v>363</v>
      </c>
      <c r="N21" s="57">
        <v>243920</v>
      </c>
      <c r="P21" s="21"/>
      <c r="R21" s="21"/>
    </row>
    <row r="22" spans="1:18" x14ac:dyDescent="0.25">
      <c r="A22" s="13">
        <v>17</v>
      </c>
      <c r="B22" s="14" t="s">
        <v>203</v>
      </c>
      <c r="C22" s="15">
        <v>9000</v>
      </c>
      <c r="D22" s="49">
        <v>9000</v>
      </c>
      <c r="E22" s="16" t="s">
        <v>194</v>
      </c>
      <c r="F22" s="17" t="s">
        <v>210</v>
      </c>
      <c r="G22" s="23" t="s">
        <v>16</v>
      </c>
      <c r="H22" s="24">
        <f t="shared" si="5"/>
        <v>9000</v>
      </c>
      <c r="I22" s="23" t="str">
        <f t="shared" si="6"/>
        <v>นางลมัย จันทร์น้อย</v>
      </c>
      <c r="J22" s="23" t="s">
        <v>16</v>
      </c>
      <c r="K22" s="24">
        <f t="shared" si="7"/>
        <v>9000</v>
      </c>
      <c r="L22" s="93" t="s">
        <v>202</v>
      </c>
      <c r="M22" s="55" t="s">
        <v>364</v>
      </c>
      <c r="N22" s="57">
        <v>243920</v>
      </c>
      <c r="P22" s="21"/>
      <c r="R22" s="21"/>
    </row>
    <row r="23" spans="1:18" x14ac:dyDescent="0.25">
      <c r="A23" s="13">
        <v>18</v>
      </c>
      <c r="B23" s="14" t="s">
        <v>203</v>
      </c>
      <c r="C23" s="15">
        <v>9000</v>
      </c>
      <c r="D23" s="49">
        <v>9000</v>
      </c>
      <c r="E23" s="16" t="s">
        <v>194</v>
      </c>
      <c r="F23" s="17" t="s">
        <v>211</v>
      </c>
      <c r="G23" s="23" t="s">
        <v>16</v>
      </c>
      <c r="H23" s="24">
        <f t="shared" si="5"/>
        <v>9000</v>
      </c>
      <c r="I23" s="23" t="str">
        <f t="shared" si="6"/>
        <v>นายวรากรณ์ สุนทรวิภาต</v>
      </c>
      <c r="J23" s="23" t="s">
        <v>16</v>
      </c>
      <c r="K23" s="24">
        <f t="shared" si="7"/>
        <v>9000</v>
      </c>
      <c r="L23" s="93" t="s">
        <v>202</v>
      </c>
      <c r="M23" s="55" t="s">
        <v>365</v>
      </c>
      <c r="N23" s="57">
        <v>243921</v>
      </c>
      <c r="P23" s="21"/>
      <c r="R23" s="21"/>
    </row>
    <row r="24" spans="1:18" x14ac:dyDescent="0.25">
      <c r="A24" s="13">
        <v>19</v>
      </c>
      <c r="B24" s="14" t="s">
        <v>203</v>
      </c>
      <c r="C24" s="15">
        <v>9000</v>
      </c>
      <c r="D24" s="49">
        <v>9000</v>
      </c>
      <c r="E24" s="16" t="s">
        <v>194</v>
      </c>
      <c r="F24" s="17" t="s">
        <v>212</v>
      </c>
      <c r="G24" s="23" t="s">
        <v>16</v>
      </c>
      <c r="H24" s="24">
        <f t="shared" si="5"/>
        <v>9000</v>
      </c>
      <c r="I24" s="23" t="str">
        <f t="shared" si="6"/>
        <v>น.ส.บงกชธนศร สอนไวสาด</v>
      </c>
      <c r="J24" s="23" t="s">
        <v>16</v>
      </c>
      <c r="K24" s="24">
        <f t="shared" si="7"/>
        <v>9000</v>
      </c>
      <c r="L24" s="93" t="s">
        <v>202</v>
      </c>
      <c r="M24" s="55" t="s">
        <v>366</v>
      </c>
      <c r="N24" s="57">
        <v>243921</v>
      </c>
      <c r="P24" s="21"/>
      <c r="R24" s="21"/>
    </row>
    <row r="25" spans="1:18" x14ac:dyDescent="0.25">
      <c r="A25" s="13">
        <v>20</v>
      </c>
      <c r="B25" s="14" t="s">
        <v>203</v>
      </c>
      <c r="C25" s="15">
        <v>9000</v>
      </c>
      <c r="D25" s="49">
        <v>9000</v>
      </c>
      <c r="E25" s="16" t="s">
        <v>194</v>
      </c>
      <c r="F25" s="17" t="s">
        <v>213</v>
      </c>
      <c r="G25" s="23" t="s">
        <v>16</v>
      </c>
      <c r="H25" s="24">
        <f t="shared" si="5"/>
        <v>9000</v>
      </c>
      <c r="I25" s="23" t="str">
        <f t="shared" si="6"/>
        <v>น.ส.สุธาสินี สารชาติ</v>
      </c>
      <c r="J25" s="23" t="s">
        <v>16</v>
      </c>
      <c r="K25" s="24">
        <f t="shared" si="7"/>
        <v>9000</v>
      </c>
      <c r="L25" s="93" t="s">
        <v>202</v>
      </c>
      <c r="M25" s="55" t="s">
        <v>367</v>
      </c>
      <c r="N25" s="57">
        <v>243921</v>
      </c>
      <c r="P25" s="21"/>
      <c r="R25" s="21"/>
    </row>
    <row r="26" spans="1:18" x14ac:dyDescent="0.25">
      <c r="A26" s="13">
        <v>21</v>
      </c>
      <c r="B26" s="14" t="s">
        <v>203</v>
      </c>
      <c r="C26" s="15">
        <v>9000</v>
      </c>
      <c r="D26" s="49">
        <v>9000</v>
      </c>
      <c r="E26" s="16" t="s">
        <v>194</v>
      </c>
      <c r="F26" s="17" t="s">
        <v>214</v>
      </c>
      <c r="G26" s="23" t="s">
        <v>16</v>
      </c>
      <c r="H26" s="24">
        <f t="shared" si="5"/>
        <v>9000</v>
      </c>
      <c r="I26" s="23" t="str">
        <f t="shared" si="6"/>
        <v>นายรุ่ง บัวบุญ</v>
      </c>
      <c r="J26" s="23" t="s">
        <v>16</v>
      </c>
      <c r="K26" s="24">
        <f t="shared" si="7"/>
        <v>9000</v>
      </c>
      <c r="L26" s="93" t="s">
        <v>202</v>
      </c>
      <c r="M26" s="55" t="s">
        <v>368</v>
      </c>
      <c r="N26" s="57">
        <v>243921</v>
      </c>
      <c r="P26" s="21"/>
      <c r="R26" s="21"/>
    </row>
    <row r="27" spans="1:18" x14ac:dyDescent="0.25">
      <c r="C27" s="25" t="e">
        <f>SUM(C8+C10+C15+#REF!+#REF!+#REF!+#REF!+#REF!+#REF!+#REF!+#REF!+#REF!+#REF!+#REF!+#REF!+#REF!+#REF!+#REF!+#REF!)</f>
        <v>#REF!</v>
      </c>
      <c r="D27" s="25"/>
      <c r="K27" s="26">
        <f>SUM(K6:K26)</f>
        <v>125980</v>
      </c>
    </row>
    <row r="28" spans="1:18" x14ac:dyDescent="0.25">
      <c r="C28" s="25" t="e">
        <f>SUM(#REF!+#REF!+#REF!+#REF!+#REF!+#REF!+#REF!+#REF!+#REF!+#REF!+#REF!+#REF!+#REF!+#REF!+#REF!+#REF!+#REF!+#REF!+#REF!+#REF!+#REF!+#REF!+#REF!+#REF!+#REF!+#REF!+#REF!+#REF!+#REF!+#REF!+#REF!+#REF!)</f>
        <v>#REF!</v>
      </c>
      <c r="D28" s="25"/>
    </row>
    <row r="33" spans="13:13" x14ac:dyDescent="0.25">
      <c r="M33" s="27"/>
    </row>
    <row r="110" spans="13:13" x14ac:dyDescent="0.25">
      <c r="M110" s="27"/>
    </row>
  </sheetData>
  <mergeCells count="6">
    <mergeCell ref="F5:H5"/>
    <mergeCell ref="I5:K5"/>
    <mergeCell ref="M5:N5"/>
    <mergeCell ref="A4:N4"/>
    <mergeCell ref="A2:N2"/>
    <mergeCell ref="A3:N3"/>
  </mergeCells>
  <pageMargins left="0.35433070866141736" right="0.15748031496062992" top="0.51181102362204722" bottom="0.62992125984251968" header="0.31496062992125984" footer="0.31496062992125984"/>
  <pageSetup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D32E2-F543-4440-973C-0BF58A99AFA5}">
  <sheetPr>
    <tabColor theme="4" tint="0.79998168889431442"/>
  </sheetPr>
  <dimension ref="A1:Q112"/>
  <sheetViews>
    <sheetView zoomScale="120" zoomScaleNormal="120" workbookViewId="0">
      <selection activeCell="G8" sqref="G8"/>
    </sheetView>
  </sheetViews>
  <sheetFormatPr defaultColWidth="8.125" defaultRowHeight="15" x14ac:dyDescent="0.25"/>
  <cols>
    <col min="1" max="1" width="4" style="9" bestFit="1" customWidth="1"/>
    <col min="2" max="2" width="20.25" style="9" customWidth="1"/>
    <col min="3" max="3" width="8.25" style="9" customWidth="1"/>
    <col min="4" max="4" width="7.5" style="9" customWidth="1"/>
    <col min="5" max="5" width="7.25" style="10" customWidth="1"/>
    <col min="6" max="6" width="14.875" style="9" customWidth="1"/>
    <col min="7" max="7" width="3.875" style="9" bestFit="1" customWidth="1"/>
    <col min="8" max="8" width="6.875" style="9" customWidth="1"/>
    <col min="9" max="9" width="15.625" style="9" customWidth="1"/>
    <col min="10" max="10" width="3.875" style="9" bestFit="1" customWidth="1"/>
    <col min="11" max="11" width="7" style="9" customWidth="1"/>
    <col min="12" max="12" width="13.125" style="10" customWidth="1"/>
    <col min="13" max="13" width="8" style="9" customWidth="1"/>
    <col min="14" max="14" width="7.625" style="9" customWidth="1"/>
    <col min="15" max="16" width="8.125" style="9"/>
    <col min="17" max="17" width="8.375" style="9" customWidth="1"/>
    <col min="18" max="16384" width="8.125" style="9"/>
  </cols>
  <sheetData>
    <row r="1" spans="1:17" ht="19.899999999999999" customHeight="1" x14ac:dyDescent="0.25">
      <c r="M1" s="40"/>
      <c r="N1" s="40" t="s">
        <v>10</v>
      </c>
    </row>
    <row r="2" spans="1:17" ht="19.899999999999999" customHeight="1" x14ac:dyDescent="0.3">
      <c r="A2" s="112" t="s">
        <v>21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7" ht="19.899999999999999" customHeight="1" x14ac:dyDescent="0.3">
      <c r="A3" s="112" t="s">
        <v>195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7" ht="19.899999999999999" customHeight="1" x14ac:dyDescent="0.3">
      <c r="A4" s="111" t="s">
        <v>217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</row>
    <row r="5" spans="1:17" ht="60" customHeight="1" x14ac:dyDescent="0.25">
      <c r="A5" s="62" t="s">
        <v>11</v>
      </c>
      <c r="B5" s="62" t="s">
        <v>12</v>
      </c>
      <c r="C5" s="60" t="s">
        <v>200</v>
      </c>
      <c r="D5" s="60" t="s">
        <v>199</v>
      </c>
      <c r="E5" s="60" t="s">
        <v>190</v>
      </c>
      <c r="F5" s="108" t="s">
        <v>191</v>
      </c>
      <c r="G5" s="109"/>
      <c r="H5" s="110"/>
      <c r="I5" s="108" t="s">
        <v>192</v>
      </c>
      <c r="J5" s="109"/>
      <c r="K5" s="110"/>
      <c r="L5" s="60" t="s">
        <v>197</v>
      </c>
      <c r="M5" s="108" t="s">
        <v>198</v>
      </c>
      <c r="N5" s="110"/>
    </row>
    <row r="6" spans="1:17" ht="15" customHeight="1" x14ac:dyDescent="0.25">
      <c r="A6" s="80">
        <v>1</v>
      </c>
      <c r="B6" s="73" t="s">
        <v>203</v>
      </c>
      <c r="C6" s="74">
        <v>17000</v>
      </c>
      <c r="D6" s="74">
        <v>17000</v>
      </c>
      <c r="E6" s="16" t="s">
        <v>194</v>
      </c>
      <c r="F6" s="78" t="s">
        <v>216</v>
      </c>
      <c r="G6" s="18" t="s">
        <v>16</v>
      </c>
      <c r="H6" s="75">
        <v>17000</v>
      </c>
      <c r="I6" s="77" t="str">
        <f>F6</f>
        <v>นางพรทิวา ยี่สาคร</v>
      </c>
      <c r="J6" s="18" t="s">
        <v>16</v>
      </c>
      <c r="K6" s="75">
        <f>H6</f>
        <v>17000</v>
      </c>
      <c r="L6" s="76" t="s">
        <v>202</v>
      </c>
      <c r="M6" s="65" t="s">
        <v>221</v>
      </c>
      <c r="N6" s="79">
        <v>243923</v>
      </c>
    </row>
    <row r="7" spans="1:17" x14ac:dyDescent="0.25">
      <c r="A7" s="13">
        <v>2</v>
      </c>
      <c r="B7" s="14" t="s">
        <v>13</v>
      </c>
      <c r="C7" s="15">
        <v>500</v>
      </c>
      <c r="D7" s="15">
        <v>500</v>
      </c>
      <c r="E7" s="16" t="s">
        <v>194</v>
      </c>
      <c r="F7" s="17" t="s">
        <v>15</v>
      </c>
      <c r="G7" s="18" t="s">
        <v>16</v>
      </c>
      <c r="H7" s="19">
        <f t="shared" ref="H7:H12" si="0">+C7</f>
        <v>500</v>
      </c>
      <c r="I7" s="18" t="str">
        <f t="shared" ref="I7:I11" si="1">+F7</f>
        <v>บริษัท จีเนียส ไอที เซอร์วิส จำกัด</v>
      </c>
      <c r="J7" s="18" t="s">
        <v>16</v>
      </c>
      <c r="K7" s="19">
        <f t="shared" ref="K7:K12" si="2">C7</f>
        <v>500</v>
      </c>
      <c r="L7" s="76" t="s">
        <v>202</v>
      </c>
      <c r="M7" s="92" t="s">
        <v>370</v>
      </c>
      <c r="N7" s="57">
        <v>243929</v>
      </c>
      <c r="Q7" s="21"/>
    </row>
    <row r="8" spans="1:17" x14ac:dyDescent="0.25">
      <c r="A8" s="80">
        <v>3</v>
      </c>
      <c r="B8" s="14" t="s">
        <v>13</v>
      </c>
      <c r="C8" s="15">
        <v>2500</v>
      </c>
      <c r="D8" s="15">
        <v>2500</v>
      </c>
      <c r="E8" s="16" t="s">
        <v>194</v>
      </c>
      <c r="F8" s="17" t="s">
        <v>15</v>
      </c>
      <c r="G8" s="18" t="s">
        <v>16</v>
      </c>
      <c r="H8" s="19">
        <f t="shared" si="0"/>
        <v>2500</v>
      </c>
      <c r="I8" s="18" t="str">
        <f t="shared" si="1"/>
        <v>บริษัท จีเนียส ไอที เซอร์วิส จำกัด</v>
      </c>
      <c r="J8" s="18" t="s">
        <v>16</v>
      </c>
      <c r="K8" s="19">
        <f t="shared" si="2"/>
        <v>2500</v>
      </c>
      <c r="L8" s="76" t="s">
        <v>202</v>
      </c>
      <c r="M8" s="92" t="s">
        <v>370</v>
      </c>
      <c r="N8" s="57">
        <v>243929</v>
      </c>
      <c r="Q8" s="21"/>
    </row>
    <row r="9" spans="1:17" x14ac:dyDescent="0.25">
      <c r="A9" s="13">
        <v>4</v>
      </c>
      <c r="B9" s="14" t="s">
        <v>13</v>
      </c>
      <c r="C9" s="15">
        <v>1200</v>
      </c>
      <c r="D9" s="15">
        <v>1200</v>
      </c>
      <c r="E9" s="16" t="s">
        <v>194</v>
      </c>
      <c r="F9" s="17" t="s">
        <v>15</v>
      </c>
      <c r="G9" s="18" t="s">
        <v>16</v>
      </c>
      <c r="H9" s="19">
        <f t="shared" si="0"/>
        <v>1200</v>
      </c>
      <c r="I9" s="18" t="str">
        <f t="shared" si="1"/>
        <v>บริษัท จีเนียส ไอที เซอร์วิส จำกัด</v>
      </c>
      <c r="J9" s="18" t="s">
        <v>16</v>
      </c>
      <c r="K9" s="19">
        <f t="shared" si="2"/>
        <v>1200</v>
      </c>
      <c r="L9" s="76" t="s">
        <v>202</v>
      </c>
      <c r="M9" s="92" t="s">
        <v>370</v>
      </c>
      <c r="N9" s="57">
        <v>243929</v>
      </c>
      <c r="Q9" s="21"/>
    </row>
    <row r="10" spans="1:17" x14ac:dyDescent="0.25">
      <c r="A10" s="80">
        <v>5</v>
      </c>
      <c r="B10" s="14" t="s">
        <v>13</v>
      </c>
      <c r="C10" s="15">
        <v>2500</v>
      </c>
      <c r="D10" s="15">
        <v>2500</v>
      </c>
      <c r="E10" s="16" t="s">
        <v>194</v>
      </c>
      <c r="F10" s="17" t="s">
        <v>15</v>
      </c>
      <c r="G10" s="18" t="s">
        <v>16</v>
      </c>
      <c r="H10" s="19">
        <f t="shared" si="0"/>
        <v>2500</v>
      </c>
      <c r="I10" s="18" t="str">
        <f t="shared" si="1"/>
        <v>บริษัท จีเนียส ไอที เซอร์วิส จำกัด</v>
      </c>
      <c r="J10" s="18" t="s">
        <v>16</v>
      </c>
      <c r="K10" s="19">
        <f t="shared" si="2"/>
        <v>2500</v>
      </c>
      <c r="L10" s="76" t="s">
        <v>202</v>
      </c>
      <c r="M10" s="92" t="s">
        <v>370</v>
      </c>
      <c r="N10" s="57">
        <v>243929</v>
      </c>
      <c r="Q10" s="21"/>
    </row>
    <row r="11" spans="1:17" x14ac:dyDescent="0.25">
      <c r="A11" s="13">
        <v>6</v>
      </c>
      <c r="B11" s="14" t="s">
        <v>13</v>
      </c>
      <c r="C11" s="15">
        <v>6600</v>
      </c>
      <c r="D11" s="15">
        <v>6600</v>
      </c>
      <c r="E11" s="22" t="s">
        <v>194</v>
      </c>
      <c r="F11" s="17" t="s">
        <v>15</v>
      </c>
      <c r="G11" s="18" t="s">
        <v>16</v>
      </c>
      <c r="H11" s="19">
        <f t="shared" si="0"/>
        <v>6600</v>
      </c>
      <c r="I11" s="18" t="str">
        <f t="shared" si="1"/>
        <v>บริษัท จีเนียส ไอที เซอร์วิส จำกัด</v>
      </c>
      <c r="J11" s="18" t="s">
        <v>16</v>
      </c>
      <c r="K11" s="19">
        <f t="shared" si="2"/>
        <v>6600</v>
      </c>
      <c r="L11" s="76" t="s">
        <v>202</v>
      </c>
      <c r="M11" s="92" t="s">
        <v>370</v>
      </c>
      <c r="N11" s="57">
        <v>243943</v>
      </c>
      <c r="Q11" s="21"/>
    </row>
    <row r="12" spans="1:17" x14ac:dyDescent="0.25">
      <c r="A12" s="80">
        <v>7</v>
      </c>
      <c r="B12" s="11" t="s">
        <v>22</v>
      </c>
      <c r="C12" s="53">
        <v>17450</v>
      </c>
      <c r="D12" s="53">
        <v>17450</v>
      </c>
      <c r="E12" s="51" t="s">
        <v>194</v>
      </c>
      <c r="F12" s="54" t="s">
        <v>222</v>
      </c>
      <c r="G12" s="27" t="s">
        <v>16</v>
      </c>
      <c r="H12" s="52">
        <f t="shared" si="0"/>
        <v>17450</v>
      </c>
      <c r="I12" s="54" t="s">
        <v>222</v>
      </c>
      <c r="J12" s="27" t="s">
        <v>16</v>
      </c>
      <c r="K12" s="52">
        <f t="shared" si="2"/>
        <v>17450</v>
      </c>
      <c r="L12" s="76" t="s">
        <v>202</v>
      </c>
      <c r="M12" s="71" t="s">
        <v>220</v>
      </c>
      <c r="N12" s="58">
        <v>243943</v>
      </c>
      <c r="Q12" s="21"/>
    </row>
    <row r="13" spans="1:17" x14ac:dyDescent="0.25">
      <c r="A13" s="13">
        <v>8</v>
      </c>
      <c r="B13" s="14" t="s">
        <v>17</v>
      </c>
      <c r="C13" s="15">
        <v>500</v>
      </c>
      <c r="D13" s="15">
        <v>500</v>
      </c>
      <c r="E13" s="22" t="s">
        <v>194</v>
      </c>
      <c r="F13" s="17" t="s">
        <v>18</v>
      </c>
      <c r="G13" s="18" t="s">
        <v>16</v>
      </c>
      <c r="H13" s="19">
        <f>+C13</f>
        <v>500</v>
      </c>
      <c r="I13" s="18" t="str">
        <f>+F13</f>
        <v>พนาวรรณ ฟลาวเวอร์</v>
      </c>
      <c r="J13" s="18" t="s">
        <v>16</v>
      </c>
      <c r="K13" s="19">
        <f>+C13</f>
        <v>500</v>
      </c>
      <c r="L13" s="76" t="s">
        <v>202</v>
      </c>
      <c r="M13" s="92" t="s">
        <v>370</v>
      </c>
      <c r="N13" s="57">
        <v>243928</v>
      </c>
      <c r="Q13" s="21"/>
    </row>
    <row r="14" spans="1:17" x14ac:dyDescent="0.25">
      <c r="A14" s="80">
        <v>9</v>
      </c>
      <c r="B14" s="14" t="s">
        <v>17</v>
      </c>
      <c r="C14" s="15">
        <v>500</v>
      </c>
      <c r="D14" s="15">
        <v>500</v>
      </c>
      <c r="E14" s="16" t="s">
        <v>194</v>
      </c>
      <c r="F14" s="17" t="s">
        <v>18</v>
      </c>
      <c r="G14" s="23" t="s">
        <v>16</v>
      </c>
      <c r="H14" s="24">
        <f>+C14</f>
        <v>500</v>
      </c>
      <c r="I14" s="23" t="str">
        <f>+F14</f>
        <v>พนาวรรณ ฟลาวเวอร์</v>
      </c>
      <c r="J14" s="23" t="s">
        <v>16</v>
      </c>
      <c r="K14" s="24">
        <f>+C14</f>
        <v>500</v>
      </c>
      <c r="L14" s="76" t="s">
        <v>202</v>
      </c>
      <c r="M14" s="92" t="s">
        <v>370</v>
      </c>
      <c r="N14" s="57">
        <v>243928</v>
      </c>
      <c r="Q14" s="21"/>
    </row>
    <row r="15" spans="1:17" x14ac:dyDescent="0.25">
      <c r="A15" s="13">
        <v>10</v>
      </c>
      <c r="B15" s="14" t="s">
        <v>23</v>
      </c>
      <c r="C15" s="15">
        <v>930</v>
      </c>
      <c r="D15" s="15">
        <v>930</v>
      </c>
      <c r="E15" s="16" t="s">
        <v>194</v>
      </c>
      <c r="F15" s="17" t="s">
        <v>20</v>
      </c>
      <c r="G15" s="23" t="s">
        <v>16</v>
      </c>
      <c r="H15" s="24">
        <f t="shared" ref="H15:H24" si="3">+C15</f>
        <v>930</v>
      </c>
      <c r="I15" s="23" t="str">
        <f t="shared" ref="I15:I24" si="4">+F15</f>
        <v>นางสาวศิริลักษณ์  ภูบรนภรณ์</v>
      </c>
      <c r="J15" s="23" t="s">
        <v>16</v>
      </c>
      <c r="K15" s="24">
        <f t="shared" ref="K15:K24" si="5">+C15</f>
        <v>930</v>
      </c>
      <c r="L15" s="76" t="s">
        <v>202</v>
      </c>
      <c r="M15" s="92" t="s">
        <v>370</v>
      </c>
      <c r="N15" s="57">
        <v>243928</v>
      </c>
      <c r="Q15" s="21"/>
    </row>
    <row r="16" spans="1:17" x14ac:dyDescent="0.25">
      <c r="A16" s="80">
        <v>11</v>
      </c>
      <c r="B16" s="14" t="s">
        <v>23</v>
      </c>
      <c r="C16" s="15">
        <v>1190</v>
      </c>
      <c r="D16" s="15">
        <v>1190</v>
      </c>
      <c r="E16" s="16" t="s">
        <v>194</v>
      </c>
      <c r="F16" s="17" t="s">
        <v>20</v>
      </c>
      <c r="G16" s="23" t="s">
        <v>16</v>
      </c>
      <c r="H16" s="24">
        <f t="shared" si="3"/>
        <v>1190</v>
      </c>
      <c r="I16" s="23" t="str">
        <f t="shared" si="4"/>
        <v>นางสาวศิริลักษณ์  ภูบรนภรณ์</v>
      </c>
      <c r="J16" s="23" t="s">
        <v>16</v>
      </c>
      <c r="K16" s="24">
        <f t="shared" si="5"/>
        <v>1190</v>
      </c>
      <c r="L16" s="76" t="s">
        <v>202</v>
      </c>
      <c r="M16" s="92" t="s">
        <v>370</v>
      </c>
      <c r="N16" s="57">
        <v>243928</v>
      </c>
      <c r="Q16" s="21"/>
    </row>
    <row r="17" spans="1:17" x14ac:dyDescent="0.25">
      <c r="A17" s="13">
        <v>12</v>
      </c>
      <c r="B17" s="14" t="s">
        <v>23</v>
      </c>
      <c r="C17" s="15">
        <v>3060</v>
      </c>
      <c r="D17" s="15">
        <v>3060</v>
      </c>
      <c r="E17" s="16" t="s">
        <v>194</v>
      </c>
      <c r="F17" s="17" t="s">
        <v>20</v>
      </c>
      <c r="G17" s="23" t="s">
        <v>16</v>
      </c>
      <c r="H17" s="24">
        <f t="shared" si="3"/>
        <v>3060</v>
      </c>
      <c r="I17" s="23" t="str">
        <f t="shared" si="4"/>
        <v>นางสาวศิริลักษณ์  ภูบรนภรณ์</v>
      </c>
      <c r="J17" s="23" t="s">
        <v>16</v>
      </c>
      <c r="K17" s="24">
        <f t="shared" si="5"/>
        <v>3060</v>
      </c>
      <c r="L17" s="76" t="s">
        <v>202</v>
      </c>
      <c r="M17" s="92" t="s">
        <v>370</v>
      </c>
      <c r="N17" s="57">
        <v>243928</v>
      </c>
      <c r="Q17" s="21"/>
    </row>
    <row r="18" spans="1:17" x14ac:dyDescent="0.25">
      <c r="A18" s="80">
        <v>13</v>
      </c>
      <c r="B18" s="14" t="s">
        <v>218</v>
      </c>
      <c r="C18" s="15">
        <v>10600</v>
      </c>
      <c r="D18" s="15">
        <v>10600</v>
      </c>
      <c r="E18" s="16" t="s">
        <v>194</v>
      </c>
      <c r="F18" s="17" t="s">
        <v>72</v>
      </c>
      <c r="G18" s="23" t="s">
        <v>16</v>
      </c>
      <c r="H18" s="24">
        <f t="shared" si="3"/>
        <v>10600</v>
      </c>
      <c r="I18" s="23" t="str">
        <f t="shared" si="4"/>
        <v>ร้านตี๋น้อยการเกษตร</v>
      </c>
      <c r="J18" s="23" t="s">
        <v>16</v>
      </c>
      <c r="K18" s="24">
        <f t="shared" si="5"/>
        <v>10600</v>
      </c>
      <c r="L18" s="76" t="s">
        <v>202</v>
      </c>
      <c r="M18" s="65" t="s">
        <v>219</v>
      </c>
      <c r="N18" s="57">
        <v>244300</v>
      </c>
      <c r="Q18" s="21"/>
    </row>
    <row r="19" spans="1:17" x14ac:dyDescent="0.25">
      <c r="A19" s="13">
        <v>14</v>
      </c>
      <c r="B19" s="14" t="s">
        <v>23</v>
      </c>
      <c r="C19" s="15">
        <v>1635</v>
      </c>
      <c r="D19" s="15">
        <v>1635</v>
      </c>
      <c r="E19" s="16" t="s">
        <v>194</v>
      </c>
      <c r="F19" s="17" t="s">
        <v>20</v>
      </c>
      <c r="G19" s="23" t="s">
        <v>16</v>
      </c>
      <c r="H19" s="24">
        <f t="shared" si="3"/>
        <v>1635</v>
      </c>
      <c r="I19" s="23" t="str">
        <f t="shared" si="4"/>
        <v>นางสาวศิริลักษณ์  ภูบรนภรณ์</v>
      </c>
      <c r="J19" s="23" t="s">
        <v>16</v>
      </c>
      <c r="K19" s="24">
        <f t="shared" si="5"/>
        <v>1635</v>
      </c>
      <c r="L19" s="76" t="s">
        <v>202</v>
      </c>
      <c r="M19" s="92" t="s">
        <v>370</v>
      </c>
      <c r="N19" s="57">
        <v>243942</v>
      </c>
      <c r="Q19" s="21"/>
    </row>
    <row r="20" spans="1:17" x14ac:dyDescent="0.25">
      <c r="A20" s="80">
        <v>15</v>
      </c>
      <c r="B20" s="14" t="s">
        <v>23</v>
      </c>
      <c r="C20" s="15">
        <v>1485</v>
      </c>
      <c r="D20" s="15">
        <v>1485</v>
      </c>
      <c r="E20" s="16" t="s">
        <v>194</v>
      </c>
      <c r="F20" s="17" t="s">
        <v>20</v>
      </c>
      <c r="G20" s="23" t="s">
        <v>16</v>
      </c>
      <c r="H20" s="24">
        <f t="shared" si="3"/>
        <v>1485</v>
      </c>
      <c r="I20" s="23" t="str">
        <f t="shared" si="4"/>
        <v>นางสาวศิริลักษณ์  ภูบรนภรณ์</v>
      </c>
      <c r="J20" s="23" t="s">
        <v>16</v>
      </c>
      <c r="K20" s="24">
        <f t="shared" si="5"/>
        <v>1485</v>
      </c>
      <c r="L20" s="76" t="s">
        <v>202</v>
      </c>
      <c r="M20" s="92" t="s">
        <v>370</v>
      </c>
      <c r="N20" s="57">
        <v>243942</v>
      </c>
      <c r="Q20" s="21"/>
    </row>
    <row r="21" spans="1:17" x14ac:dyDescent="0.25">
      <c r="A21" s="13">
        <v>16</v>
      </c>
      <c r="B21" s="14" t="s">
        <v>23</v>
      </c>
      <c r="C21" s="15">
        <v>2640</v>
      </c>
      <c r="D21" s="15">
        <v>2640</v>
      </c>
      <c r="E21" s="16" t="s">
        <v>194</v>
      </c>
      <c r="F21" s="17" t="s">
        <v>20</v>
      </c>
      <c r="G21" s="23" t="s">
        <v>16</v>
      </c>
      <c r="H21" s="24">
        <f t="shared" si="3"/>
        <v>2640</v>
      </c>
      <c r="I21" s="23" t="str">
        <f t="shared" si="4"/>
        <v>นางสาวศิริลักษณ์  ภูบรนภรณ์</v>
      </c>
      <c r="J21" s="23" t="s">
        <v>16</v>
      </c>
      <c r="K21" s="24">
        <f t="shared" si="5"/>
        <v>2640</v>
      </c>
      <c r="L21" s="76" t="s">
        <v>202</v>
      </c>
      <c r="M21" s="92" t="s">
        <v>370</v>
      </c>
      <c r="N21" s="57">
        <v>243942</v>
      </c>
      <c r="Q21" s="21"/>
    </row>
    <row r="22" spans="1:17" x14ac:dyDescent="0.25">
      <c r="A22" s="80">
        <v>17</v>
      </c>
      <c r="B22" s="14" t="s">
        <v>24</v>
      </c>
      <c r="C22" s="15">
        <v>1800</v>
      </c>
      <c r="D22" s="15">
        <v>1800</v>
      </c>
      <c r="E22" s="16" t="s">
        <v>194</v>
      </c>
      <c r="F22" s="17" t="s">
        <v>25</v>
      </c>
      <c r="G22" s="23" t="s">
        <v>16</v>
      </c>
      <c r="H22" s="24">
        <f t="shared" si="3"/>
        <v>1800</v>
      </c>
      <c r="I22" s="23" t="str">
        <f t="shared" si="4"/>
        <v>สุดดีพงษ์ พาณิชย์</v>
      </c>
      <c r="J22" s="23" t="s">
        <v>16</v>
      </c>
      <c r="K22" s="24">
        <f t="shared" si="5"/>
        <v>1800</v>
      </c>
      <c r="L22" s="76" t="s">
        <v>202</v>
      </c>
      <c r="M22" s="92" t="s">
        <v>370</v>
      </c>
      <c r="N22" s="57">
        <v>243942</v>
      </c>
      <c r="Q22" s="21"/>
    </row>
    <row r="23" spans="1:17" x14ac:dyDescent="0.25">
      <c r="A23" s="13">
        <v>18</v>
      </c>
      <c r="B23" s="14" t="s">
        <v>19</v>
      </c>
      <c r="C23" s="15">
        <v>3075</v>
      </c>
      <c r="D23" s="15">
        <v>3075</v>
      </c>
      <c r="E23" s="16" t="s">
        <v>194</v>
      </c>
      <c r="F23" s="17" t="s">
        <v>20</v>
      </c>
      <c r="G23" s="23" t="s">
        <v>16</v>
      </c>
      <c r="H23" s="24">
        <f t="shared" si="3"/>
        <v>3075</v>
      </c>
      <c r="I23" s="23" t="str">
        <f t="shared" si="4"/>
        <v>นางสาวศิริลักษณ์  ภูบรนภรณ์</v>
      </c>
      <c r="J23" s="23" t="s">
        <v>16</v>
      </c>
      <c r="K23" s="24">
        <f t="shared" si="5"/>
        <v>3075</v>
      </c>
      <c r="L23" s="76" t="s">
        <v>202</v>
      </c>
      <c r="M23" s="92" t="s">
        <v>370</v>
      </c>
      <c r="N23" s="57">
        <v>243947</v>
      </c>
      <c r="Q23" s="21"/>
    </row>
    <row r="24" spans="1:17" x14ac:dyDescent="0.25">
      <c r="A24" s="80">
        <v>19</v>
      </c>
      <c r="B24" s="14" t="s">
        <v>19</v>
      </c>
      <c r="C24" s="15">
        <v>1695</v>
      </c>
      <c r="D24" s="15">
        <v>1695</v>
      </c>
      <c r="E24" s="16" t="s">
        <v>194</v>
      </c>
      <c r="F24" s="17" t="s">
        <v>20</v>
      </c>
      <c r="G24" s="23" t="s">
        <v>16</v>
      </c>
      <c r="H24" s="24">
        <f t="shared" si="3"/>
        <v>1695</v>
      </c>
      <c r="I24" s="23" t="str">
        <f t="shared" si="4"/>
        <v>นางสาวศิริลักษณ์  ภูบรนภรณ์</v>
      </c>
      <c r="J24" s="23" t="s">
        <v>16</v>
      </c>
      <c r="K24" s="24">
        <f t="shared" si="5"/>
        <v>1695</v>
      </c>
      <c r="L24" s="76" t="s">
        <v>202</v>
      </c>
      <c r="M24" s="92" t="s">
        <v>370</v>
      </c>
      <c r="N24" s="57">
        <v>243947</v>
      </c>
      <c r="Q24" s="21"/>
    </row>
    <row r="25" spans="1:17" x14ac:dyDescent="0.25">
      <c r="A25" s="13">
        <v>20</v>
      </c>
      <c r="B25" s="14" t="s">
        <v>26</v>
      </c>
      <c r="C25" s="15">
        <v>1800</v>
      </c>
      <c r="D25" s="15">
        <v>1800</v>
      </c>
      <c r="E25" s="16" t="s">
        <v>194</v>
      </c>
      <c r="F25" s="17" t="s">
        <v>27</v>
      </c>
      <c r="G25" s="23" t="s">
        <v>16</v>
      </c>
      <c r="H25" s="24">
        <f>+C25</f>
        <v>1800</v>
      </c>
      <c r="I25" s="23" t="str">
        <f>+F25</f>
        <v>บริษัท ชวนิชคอนกรีต จำกัด</v>
      </c>
      <c r="J25" s="23" t="s">
        <v>16</v>
      </c>
      <c r="K25" s="24">
        <f>+C25</f>
        <v>1800</v>
      </c>
      <c r="L25" s="76" t="s">
        <v>202</v>
      </c>
      <c r="M25" s="89" t="s">
        <v>374</v>
      </c>
      <c r="N25" s="57">
        <v>243942</v>
      </c>
      <c r="Q25" s="21"/>
    </row>
    <row r="26" spans="1:17" x14ac:dyDescent="0.25">
      <c r="C26" s="25" t="e">
        <f>SUM(C7+C13+C14+#REF!+#REF!+#REF!+#REF!+#REF!+#REF!+#REF!+#REF!+#REF!+#REF!+#REF!+#REF!+#REF!+#REF!+#REF!+#REF!)</f>
        <v>#REF!</v>
      </c>
      <c r="D26" s="25"/>
      <c r="K26" s="28">
        <f>SUM(K7:K25)</f>
        <v>61660</v>
      </c>
    </row>
    <row r="27" spans="1:17" x14ac:dyDescent="0.25">
      <c r="C27" s="25" t="e">
        <f>SUM(#REF!+#REF!+#REF!+#REF!+#REF!+#REF!+#REF!+#REF!+#REF!+#REF!+#REF!+#REF!+#REF!+#REF!+#REF!+#REF!+#REF!+#REF!+#REF!+#REF!+#REF!+#REF!+#REF!+#REF!+#REF!+#REF!+#REF!+#REF!+#REF!+#REF!+#REF!+#REF!)</f>
        <v>#REF!</v>
      </c>
      <c r="D27" s="25"/>
    </row>
    <row r="28" spans="1:17" x14ac:dyDescent="0.25">
      <c r="C28" s="25" t="e">
        <f>SUM(C26:C27)</f>
        <v>#REF!</v>
      </c>
      <c r="D28" s="25"/>
    </row>
    <row r="35" spans="13:13" x14ac:dyDescent="0.25">
      <c r="M35" s="27"/>
    </row>
    <row r="112" spans="13:13" x14ac:dyDescent="0.25">
      <c r="M112" s="27"/>
    </row>
  </sheetData>
  <mergeCells count="6">
    <mergeCell ref="A2:N2"/>
    <mergeCell ref="A3:N3"/>
    <mergeCell ref="A4:N4"/>
    <mergeCell ref="M5:N5"/>
    <mergeCell ref="F5:H5"/>
    <mergeCell ref="I5:K5"/>
  </mergeCells>
  <pageMargins left="0.35433070866141736" right="0.23622047244094491" top="0.43307086614173229" bottom="0.74803149606299213" header="0.31496062992125984" footer="0.31496062992125984"/>
  <pageSetup scale="97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D32DA-41BF-49FF-90E9-06F8007D6817}">
  <dimension ref="A1:N109"/>
  <sheetViews>
    <sheetView zoomScale="130" zoomScaleNormal="130" workbookViewId="0">
      <selection activeCell="M24" sqref="M24"/>
    </sheetView>
  </sheetViews>
  <sheetFormatPr defaultColWidth="8.125" defaultRowHeight="15" x14ac:dyDescent="0.25"/>
  <cols>
    <col min="1" max="1" width="4" style="9" bestFit="1" customWidth="1"/>
    <col min="2" max="2" width="21.25" style="9" bestFit="1" customWidth="1"/>
    <col min="3" max="3" width="7.875" style="9" customWidth="1"/>
    <col min="4" max="4" width="7.375" style="9" customWidth="1"/>
    <col min="5" max="5" width="8.125" style="10" customWidth="1"/>
    <col min="6" max="6" width="12.875" style="9" bestFit="1" customWidth="1"/>
    <col min="7" max="7" width="3.875" style="9" bestFit="1" customWidth="1"/>
    <col min="8" max="8" width="5.25" style="9" bestFit="1" customWidth="1"/>
    <col min="9" max="9" width="12.875" style="9" bestFit="1" customWidth="1"/>
    <col min="10" max="10" width="3.875" style="9" bestFit="1" customWidth="1"/>
    <col min="11" max="11" width="7.25" style="9" customWidth="1"/>
    <col min="12" max="12" width="13.375" style="9" customWidth="1"/>
    <col min="13" max="14" width="8.75" style="9" customWidth="1"/>
    <col min="15" max="16384" width="8.125" style="9"/>
  </cols>
  <sheetData>
    <row r="1" spans="1:14" ht="18" customHeight="1" x14ac:dyDescent="0.25">
      <c r="M1" s="40"/>
      <c r="N1" s="64" t="s">
        <v>10</v>
      </c>
    </row>
    <row r="2" spans="1:14" ht="18.75" x14ac:dyDescent="0.3">
      <c r="A2" s="112" t="s">
        <v>28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4" ht="18.75" x14ac:dyDescent="0.3">
      <c r="A3" s="112" t="s">
        <v>195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4" ht="18.75" x14ac:dyDescent="0.3">
      <c r="A4" s="111" t="s">
        <v>342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</row>
    <row r="5" spans="1:14" ht="60" customHeight="1" x14ac:dyDescent="0.25">
      <c r="A5" s="62" t="s">
        <v>11</v>
      </c>
      <c r="B5" s="62" t="s">
        <v>12</v>
      </c>
      <c r="C5" s="60" t="s">
        <v>200</v>
      </c>
      <c r="D5" s="60" t="s">
        <v>199</v>
      </c>
      <c r="E5" s="60" t="s">
        <v>190</v>
      </c>
      <c r="F5" s="108" t="s">
        <v>191</v>
      </c>
      <c r="G5" s="109"/>
      <c r="H5" s="110"/>
      <c r="I5" s="108" t="s">
        <v>192</v>
      </c>
      <c r="J5" s="109"/>
      <c r="K5" s="110"/>
      <c r="L5" s="60" t="s">
        <v>197</v>
      </c>
      <c r="M5" s="108" t="s">
        <v>198</v>
      </c>
      <c r="N5" s="110"/>
    </row>
    <row r="6" spans="1:14" x14ac:dyDescent="0.25">
      <c r="A6" s="13">
        <v>1</v>
      </c>
      <c r="B6" s="14" t="s">
        <v>13</v>
      </c>
      <c r="C6" s="15">
        <v>2500</v>
      </c>
      <c r="D6" s="15">
        <v>2500</v>
      </c>
      <c r="E6" s="16" t="s">
        <v>194</v>
      </c>
      <c r="F6" s="17" t="s">
        <v>15</v>
      </c>
      <c r="G6" s="18" t="s">
        <v>16</v>
      </c>
      <c r="H6" s="19">
        <f t="shared" ref="H6:H14" si="0">+C6</f>
        <v>2500</v>
      </c>
      <c r="I6" s="18" t="str">
        <f t="shared" ref="I6:I14" si="1">+F6</f>
        <v>บริษัท จีเนียส ไอที เซอร์วิส จำกัด</v>
      </c>
      <c r="J6" s="18" t="s">
        <v>16</v>
      </c>
      <c r="K6" s="19">
        <f t="shared" ref="K6:K14" si="2">C6</f>
        <v>2500</v>
      </c>
      <c r="L6" s="76" t="s">
        <v>224</v>
      </c>
      <c r="M6" s="89" t="s">
        <v>370</v>
      </c>
      <c r="N6" s="57">
        <v>243954</v>
      </c>
    </row>
    <row r="7" spans="1:14" s="39" customFormat="1" x14ac:dyDescent="0.25">
      <c r="A7" s="31">
        <v>2</v>
      </c>
      <c r="B7" s="32" t="s">
        <v>243</v>
      </c>
      <c r="C7" s="33">
        <v>30000</v>
      </c>
      <c r="D7" s="33">
        <v>30000</v>
      </c>
      <c r="E7" s="87" t="s">
        <v>194</v>
      </c>
      <c r="F7" s="35" t="s">
        <v>351</v>
      </c>
      <c r="G7" s="41" t="s">
        <v>16</v>
      </c>
      <c r="H7" s="42">
        <v>30000</v>
      </c>
      <c r="I7" s="35" t="s">
        <v>351</v>
      </c>
      <c r="J7" s="41" t="s">
        <v>16</v>
      </c>
      <c r="K7" s="42">
        <v>30000</v>
      </c>
      <c r="L7" s="81" t="s">
        <v>224</v>
      </c>
      <c r="M7" s="83" t="s">
        <v>244</v>
      </c>
      <c r="N7" s="70">
        <v>243954</v>
      </c>
    </row>
    <row r="8" spans="1:14" x14ac:dyDescent="0.25">
      <c r="A8" s="31">
        <v>3</v>
      </c>
      <c r="B8" s="32" t="s">
        <v>245</v>
      </c>
      <c r="C8" s="33">
        <v>10000</v>
      </c>
      <c r="D8" s="33">
        <v>10000</v>
      </c>
      <c r="E8" s="87" t="s">
        <v>194</v>
      </c>
      <c r="F8" s="35" t="s">
        <v>352</v>
      </c>
      <c r="G8" s="41" t="s">
        <v>16</v>
      </c>
      <c r="H8" s="42">
        <v>10000</v>
      </c>
      <c r="I8" s="35" t="s">
        <v>352</v>
      </c>
      <c r="J8" s="41" t="s">
        <v>16</v>
      </c>
      <c r="K8" s="42">
        <v>10000</v>
      </c>
      <c r="L8" s="81" t="s">
        <v>224</v>
      </c>
      <c r="M8" s="83" t="s">
        <v>246</v>
      </c>
      <c r="N8" s="70">
        <v>243954</v>
      </c>
    </row>
    <row r="9" spans="1:14" x14ac:dyDescent="0.25">
      <c r="A9" s="13">
        <v>4</v>
      </c>
      <c r="B9" s="14" t="s">
        <v>29</v>
      </c>
      <c r="C9" s="15">
        <v>3999.66</v>
      </c>
      <c r="D9" s="15">
        <v>3999.66</v>
      </c>
      <c r="E9" s="16" t="s">
        <v>194</v>
      </c>
      <c r="F9" s="17" t="s">
        <v>30</v>
      </c>
      <c r="G9" s="18" t="s">
        <v>16</v>
      </c>
      <c r="H9" s="19">
        <f t="shared" si="0"/>
        <v>3999.66</v>
      </c>
      <c r="I9" s="18" t="str">
        <f t="shared" si="1"/>
        <v>บริษัท โตโยต้านครสวรรค์ 1981 จำกัด</v>
      </c>
      <c r="J9" s="18" t="s">
        <v>16</v>
      </c>
      <c r="K9" s="19">
        <f t="shared" si="2"/>
        <v>3999.66</v>
      </c>
      <c r="L9" s="76" t="s">
        <v>224</v>
      </c>
      <c r="M9" s="89" t="s">
        <v>370</v>
      </c>
      <c r="N9" s="57">
        <v>243954</v>
      </c>
    </row>
    <row r="10" spans="1:14" x14ac:dyDescent="0.25">
      <c r="A10" s="13">
        <v>5</v>
      </c>
      <c r="B10" s="14" t="s">
        <v>13</v>
      </c>
      <c r="C10" s="15">
        <v>4950</v>
      </c>
      <c r="D10" s="15">
        <v>4950</v>
      </c>
      <c r="E10" s="16" t="s">
        <v>194</v>
      </c>
      <c r="F10" s="17" t="s">
        <v>15</v>
      </c>
      <c r="G10" s="18" t="s">
        <v>16</v>
      </c>
      <c r="H10" s="19">
        <f t="shared" si="0"/>
        <v>4950</v>
      </c>
      <c r="I10" s="18" t="str">
        <f t="shared" si="1"/>
        <v>บริษัท จีเนียส ไอที เซอร์วิส จำกัด</v>
      </c>
      <c r="J10" s="18" t="s">
        <v>16</v>
      </c>
      <c r="K10" s="19">
        <f t="shared" si="2"/>
        <v>4950</v>
      </c>
      <c r="L10" s="76" t="s">
        <v>224</v>
      </c>
      <c r="M10" s="89" t="s">
        <v>370</v>
      </c>
      <c r="N10" s="57">
        <v>243954</v>
      </c>
    </row>
    <row r="11" spans="1:14" x14ac:dyDescent="0.25">
      <c r="A11" s="13">
        <v>6</v>
      </c>
      <c r="B11" s="14" t="s">
        <v>38</v>
      </c>
      <c r="C11" s="15">
        <v>1190</v>
      </c>
      <c r="D11" s="15">
        <v>1190</v>
      </c>
      <c r="E11" s="16" t="s">
        <v>194</v>
      </c>
      <c r="F11" s="17" t="s">
        <v>39</v>
      </c>
      <c r="G11" s="18" t="s">
        <v>16</v>
      </c>
      <c r="H11" s="24">
        <f>+C11</f>
        <v>1190</v>
      </c>
      <c r="I11" s="23" t="str">
        <f>+F11</f>
        <v>หจก.ศรีมาตุลี</v>
      </c>
      <c r="J11" s="18" t="s">
        <v>16</v>
      </c>
      <c r="K11" s="24">
        <f>+C11</f>
        <v>1190</v>
      </c>
      <c r="L11" s="76" t="s">
        <v>224</v>
      </c>
      <c r="M11" s="89" t="s">
        <v>371</v>
      </c>
      <c r="N11" s="57">
        <v>243954</v>
      </c>
    </row>
    <row r="12" spans="1:14" x14ac:dyDescent="0.25">
      <c r="A12" s="13">
        <v>7</v>
      </c>
      <c r="B12" s="14" t="s">
        <v>23</v>
      </c>
      <c r="C12" s="15">
        <v>1770</v>
      </c>
      <c r="D12" s="15">
        <v>1770</v>
      </c>
      <c r="E12" s="16" t="s">
        <v>194</v>
      </c>
      <c r="F12" s="17" t="s">
        <v>20</v>
      </c>
      <c r="G12" s="18" t="s">
        <v>16</v>
      </c>
      <c r="H12" s="24">
        <f t="shared" si="0"/>
        <v>1770</v>
      </c>
      <c r="I12" s="23" t="str">
        <f t="shared" si="1"/>
        <v>นางสาวศิริลักษณ์  ภูบรนภรณ์</v>
      </c>
      <c r="J12" s="18" t="s">
        <v>16</v>
      </c>
      <c r="K12" s="24">
        <f t="shared" ref="K12" si="3">+C12</f>
        <v>1770</v>
      </c>
      <c r="L12" s="76" t="s">
        <v>224</v>
      </c>
      <c r="M12" s="89" t="s">
        <v>370</v>
      </c>
      <c r="N12" s="57">
        <v>243955</v>
      </c>
    </row>
    <row r="13" spans="1:14" s="39" customFormat="1" x14ac:dyDescent="0.25">
      <c r="A13" s="31">
        <v>8</v>
      </c>
      <c r="B13" s="32" t="s">
        <v>223</v>
      </c>
      <c r="C13" s="33">
        <v>7575</v>
      </c>
      <c r="D13" s="33">
        <v>7575</v>
      </c>
      <c r="E13" s="87" t="s">
        <v>194</v>
      </c>
      <c r="F13" s="35" t="s">
        <v>39</v>
      </c>
      <c r="G13" s="41" t="s">
        <v>16</v>
      </c>
      <c r="H13" s="37">
        <f t="shared" si="0"/>
        <v>7575</v>
      </c>
      <c r="I13" s="36" t="str">
        <f t="shared" si="1"/>
        <v>หจก.ศรีมาตุลี</v>
      </c>
      <c r="J13" s="41" t="s">
        <v>16</v>
      </c>
      <c r="K13" s="37"/>
      <c r="L13" s="81" t="s">
        <v>224</v>
      </c>
      <c r="M13" s="83" t="s">
        <v>225</v>
      </c>
      <c r="N13" s="70">
        <v>243968</v>
      </c>
    </row>
    <row r="14" spans="1:14" x14ac:dyDescent="0.25">
      <c r="A14" s="13">
        <v>9</v>
      </c>
      <c r="B14" s="14" t="s">
        <v>31</v>
      </c>
      <c r="C14" s="15">
        <v>9600</v>
      </c>
      <c r="D14" s="15">
        <v>9600</v>
      </c>
      <c r="E14" s="16" t="s">
        <v>194</v>
      </c>
      <c r="F14" s="17" t="s">
        <v>32</v>
      </c>
      <c r="G14" s="18" t="s">
        <v>16</v>
      </c>
      <c r="H14" s="19">
        <f t="shared" si="0"/>
        <v>9600</v>
      </c>
      <c r="I14" s="18" t="str">
        <f t="shared" si="1"/>
        <v>บริษัท โปรพริ้นต์ อินโนเวชั่น</v>
      </c>
      <c r="J14" s="18" t="s">
        <v>16</v>
      </c>
      <c r="K14" s="19">
        <f t="shared" si="2"/>
        <v>9600</v>
      </c>
      <c r="L14" s="76" t="s">
        <v>224</v>
      </c>
      <c r="M14" s="65" t="s">
        <v>247</v>
      </c>
      <c r="N14" s="57">
        <v>243970</v>
      </c>
    </row>
    <row r="15" spans="1:14" x14ac:dyDescent="0.25">
      <c r="A15" s="13">
        <v>10</v>
      </c>
      <c r="B15" s="14" t="s">
        <v>33</v>
      </c>
      <c r="C15" s="15">
        <v>2400</v>
      </c>
      <c r="D15" s="15">
        <v>2400</v>
      </c>
      <c r="E15" s="16" t="s">
        <v>194</v>
      </c>
      <c r="F15" s="17" t="s">
        <v>34</v>
      </c>
      <c r="G15" s="18" t="s">
        <v>16</v>
      </c>
      <c r="H15" s="24">
        <f>+C15</f>
        <v>2400</v>
      </c>
      <c r="I15" s="23" t="str">
        <f>+F15</f>
        <v>อิงค์เจ็ท 88</v>
      </c>
      <c r="J15" s="23" t="s">
        <v>16</v>
      </c>
      <c r="K15" s="24">
        <f>+C15</f>
        <v>2400</v>
      </c>
      <c r="L15" s="76" t="s">
        <v>224</v>
      </c>
      <c r="M15" s="89" t="s">
        <v>370</v>
      </c>
      <c r="N15" s="57">
        <v>243970</v>
      </c>
    </row>
    <row r="16" spans="1:14" x14ac:dyDescent="0.25">
      <c r="A16" s="13">
        <v>11</v>
      </c>
      <c r="B16" s="14" t="s">
        <v>35</v>
      </c>
      <c r="C16" s="15">
        <v>4500</v>
      </c>
      <c r="D16" s="15">
        <v>4500</v>
      </c>
      <c r="E16" s="16" t="s">
        <v>194</v>
      </c>
      <c r="F16" s="17" t="s">
        <v>36</v>
      </c>
      <c r="G16" s="23" t="s">
        <v>16</v>
      </c>
      <c r="H16" s="24">
        <f>+C16</f>
        <v>4500</v>
      </c>
      <c r="I16" s="23" t="str">
        <f>+F16</f>
        <v>น.ส.วิลาสินี พุ่มเกิด</v>
      </c>
      <c r="J16" s="23" t="s">
        <v>16</v>
      </c>
      <c r="K16" s="24">
        <f>+C16</f>
        <v>4500</v>
      </c>
      <c r="L16" s="76" t="s">
        <v>224</v>
      </c>
      <c r="M16" s="89" t="s">
        <v>370</v>
      </c>
      <c r="N16" s="57">
        <v>243970</v>
      </c>
    </row>
    <row r="17" spans="1:14" x14ac:dyDescent="0.25">
      <c r="A17" s="13">
        <v>12</v>
      </c>
      <c r="B17" s="14" t="s">
        <v>37</v>
      </c>
      <c r="C17" s="15">
        <v>500</v>
      </c>
      <c r="D17" s="15">
        <v>500</v>
      </c>
      <c r="E17" s="16" t="s">
        <v>194</v>
      </c>
      <c r="F17" s="17" t="s">
        <v>18</v>
      </c>
      <c r="G17" s="23" t="s">
        <v>16</v>
      </c>
      <c r="H17" s="24">
        <f t="shared" ref="H17:H21" si="4">+C17</f>
        <v>500</v>
      </c>
      <c r="I17" s="23" t="str">
        <f t="shared" ref="I17:I22" si="5">+F17</f>
        <v>พนาวรรณ ฟลาวเวอร์</v>
      </c>
      <c r="J17" s="23" t="s">
        <v>16</v>
      </c>
      <c r="K17" s="24">
        <f t="shared" ref="K17:K22" si="6">+C17</f>
        <v>500</v>
      </c>
      <c r="L17" s="76" t="s">
        <v>224</v>
      </c>
      <c r="M17" s="89" t="s">
        <v>370</v>
      </c>
      <c r="N17" s="57">
        <v>243970</v>
      </c>
    </row>
    <row r="18" spans="1:14" x14ac:dyDescent="0.25">
      <c r="A18" s="13">
        <v>13</v>
      </c>
      <c r="B18" s="14" t="s">
        <v>23</v>
      </c>
      <c r="C18" s="15">
        <v>1770</v>
      </c>
      <c r="D18" s="15">
        <v>1770</v>
      </c>
      <c r="E18" s="16" t="s">
        <v>194</v>
      </c>
      <c r="F18" s="17" t="s">
        <v>20</v>
      </c>
      <c r="G18" s="23" t="s">
        <v>16</v>
      </c>
      <c r="H18" s="24">
        <f t="shared" si="4"/>
        <v>1770</v>
      </c>
      <c r="I18" s="23" t="str">
        <f t="shared" si="5"/>
        <v>นางสาวศิริลักษณ์  ภูบรนภรณ์</v>
      </c>
      <c r="J18" s="23" t="s">
        <v>16</v>
      </c>
      <c r="K18" s="24">
        <f t="shared" si="6"/>
        <v>1770</v>
      </c>
      <c r="L18" s="76" t="s">
        <v>224</v>
      </c>
      <c r="M18" s="89" t="s">
        <v>370</v>
      </c>
      <c r="N18" s="57">
        <v>243970</v>
      </c>
    </row>
    <row r="19" spans="1:14" x14ac:dyDescent="0.25">
      <c r="A19" s="13">
        <v>14</v>
      </c>
      <c r="B19" s="14" t="s">
        <v>40</v>
      </c>
      <c r="C19" s="15">
        <v>3000</v>
      </c>
      <c r="D19" s="15">
        <v>3000</v>
      </c>
      <c r="E19" s="16" t="s">
        <v>194</v>
      </c>
      <c r="F19" s="17" t="s">
        <v>41</v>
      </c>
      <c r="G19" s="23" t="s">
        <v>16</v>
      </c>
      <c r="H19" s="24">
        <f t="shared" si="4"/>
        <v>3000</v>
      </c>
      <c r="I19" s="23" t="str">
        <f t="shared" si="5"/>
        <v>ชวนมิตรคอนกรีตบล็อค/เสริมมั่นคงคอนกรีต</v>
      </c>
      <c r="J19" s="23" t="s">
        <v>16</v>
      </c>
      <c r="K19" s="24">
        <f t="shared" si="6"/>
        <v>3000</v>
      </c>
      <c r="L19" s="76" t="s">
        <v>224</v>
      </c>
      <c r="M19" s="89" t="s">
        <v>371</v>
      </c>
      <c r="N19" s="57">
        <v>243970</v>
      </c>
    </row>
    <row r="20" spans="1:14" x14ac:dyDescent="0.25">
      <c r="A20" s="13">
        <v>15</v>
      </c>
      <c r="B20" s="14" t="s">
        <v>42</v>
      </c>
      <c r="C20" s="15">
        <v>500</v>
      </c>
      <c r="D20" s="15">
        <v>500</v>
      </c>
      <c r="E20" s="16" t="s">
        <v>194</v>
      </c>
      <c r="F20" s="17" t="s">
        <v>43</v>
      </c>
      <c r="G20" s="23" t="s">
        <v>16</v>
      </c>
      <c r="H20" s="24">
        <f t="shared" si="4"/>
        <v>500</v>
      </c>
      <c r="I20" s="23" t="str">
        <f t="shared" si="5"/>
        <v>ช่างอู๊ด กระจก-อลูมิเนียม</v>
      </c>
      <c r="J20" s="23" t="s">
        <v>16</v>
      </c>
      <c r="K20" s="24">
        <f t="shared" si="6"/>
        <v>500</v>
      </c>
      <c r="L20" s="76" t="s">
        <v>224</v>
      </c>
      <c r="M20" s="89" t="s">
        <v>371</v>
      </c>
      <c r="N20" s="57">
        <v>243970</v>
      </c>
    </row>
    <row r="21" spans="1:14" x14ac:dyDescent="0.25">
      <c r="A21" s="13">
        <v>16</v>
      </c>
      <c r="B21" s="14" t="s">
        <v>44</v>
      </c>
      <c r="C21" s="15">
        <v>3101</v>
      </c>
      <c r="D21" s="15">
        <v>3101</v>
      </c>
      <c r="E21" s="16" t="s">
        <v>194</v>
      </c>
      <c r="F21" s="17" t="s">
        <v>45</v>
      </c>
      <c r="G21" s="23" t="s">
        <v>16</v>
      </c>
      <c r="H21" s="24">
        <f t="shared" si="4"/>
        <v>3101</v>
      </c>
      <c r="I21" s="23" t="str">
        <f t="shared" si="5"/>
        <v>ที.เอ็น.กราฟฟิคแอนด์ดีไซด์</v>
      </c>
      <c r="J21" s="23" t="s">
        <v>16</v>
      </c>
      <c r="K21" s="24">
        <f t="shared" si="6"/>
        <v>3101</v>
      </c>
      <c r="L21" s="76" t="s">
        <v>224</v>
      </c>
      <c r="M21" s="89" t="s">
        <v>371</v>
      </c>
      <c r="N21" s="57">
        <v>243970</v>
      </c>
    </row>
    <row r="22" spans="1:14" x14ac:dyDescent="0.25">
      <c r="A22" s="13">
        <v>17</v>
      </c>
      <c r="B22" s="14" t="s">
        <v>46</v>
      </c>
      <c r="C22" s="15">
        <v>1185</v>
      </c>
      <c r="D22" s="15">
        <v>1185</v>
      </c>
      <c r="E22" s="16" t="s">
        <v>194</v>
      </c>
      <c r="F22" s="17" t="s">
        <v>45</v>
      </c>
      <c r="G22" s="23" t="s">
        <v>16</v>
      </c>
      <c r="H22" s="24">
        <f>+C22</f>
        <v>1185</v>
      </c>
      <c r="I22" s="23" t="str">
        <f t="shared" si="5"/>
        <v>ที.เอ็น.กราฟฟิคแอนด์ดีไซด์</v>
      </c>
      <c r="J22" s="23"/>
      <c r="K22" s="24">
        <f t="shared" si="6"/>
        <v>1185</v>
      </c>
      <c r="L22" s="76" t="s">
        <v>224</v>
      </c>
      <c r="M22" s="89" t="s">
        <v>371</v>
      </c>
      <c r="N22" s="57">
        <v>243971</v>
      </c>
    </row>
    <row r="23" spans="1:14" x14ac:dyDescent="0.25">
      <c r="C23" s="25" t="e">
        <f>SUM(C6+C15+C16+#REF!+#REF!+#REF!+#REF!+#REF!+#REF!+#REF!+#REF!+#REF!+#REF!+#REF!+#REF!+#REF!+#REF!+#REF!+#REF!)</f>
        <v>#REF!</v>
      </c>
      <c r="D23" s="25"/>
      <c r="K23" s="28">
        <f>SUM(K6:K22)</f>
        <v>80965.66</v>
      </c>
    </row>
    <row r="24" spans="1:14" x14ac:dyDescent="0.25">
      <c r="C24" s="25" t="e">
        <f>SUM(#REF!+#REF!+#REF!+#REF!+#REF!+#REF!+#REF!+#REF!+#REF!+#REF!+#REF!+#REF!+#REF!+#REF!+#REF!+#REF!+#REF!+#REF!+#REF!+#REF!+#REF!+#REF!+#REF!+#REF!+#REF!+#REF!+#REF!+#REF!+#REF!+#REF!+#REF!+#REF!)</f>
        <v>#REF!</v>
      </c>
      <c r="D24" s="25"/>
    </row>
    <row r="25" spans="1:14" x14ac:dyDescent="0.25">
      <c r="C25" s="25" t="e">
        <f>SUM(C23:C24)</f>
        <v>#REF!</v>
      </c>
      <c r="D25" s="25"/>
    </row>
    <row r="32" spans="1:14" x14ac:dyDescent="0.25">
      <c r="M32" s="27"/>
    </row>
    <row r="109" spans="13:13" x14ac:dyDescent="0.25">
      <c r="M109" s="27"/>
    </row>
  </sheetData>
  <mergeCells count="6">
    <mergeCell ref="F5:H5"/>
    <mergeCell ref="I5:K5"/>
    <mergeCell ref="M5:N5"/>
    <mergeCell ref="A4:N4"/>
    <mergeCell ref="A2:N2"/>
    <mergeCell ref="A3:N3"/>
  </mergeCells>
  <pageMargins left="0.27" right="0.2" top="0.41" bottom="0.75" header="0.3" footer="0.3"/>
  <pageSetup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D8BFA-D632-41A2-8BF7-209A04E4304F}">
  <dimension ref="A1:N108"/>
  <sheetViews>
    <sheetView zoomScale="120" zoomScaleNormal="120" workbookViewId="0">
      <selection activeCell="L18" sqref="L18"/>
    </sheetView>
  </sheetViews>
  <sheetFormatPr defaultColWidth="8.125" defaultRowHeight="15" x14ac:dyDescent="0.25"/>
  <cols>
    <col min="1" max="1" width="4" style="9" bestFit="1" customWidth="1"/>
    <col min="2" max="2" width="21.25" style="9" bestFit="1" customWidth="1"/>
    <col min="3" max="3" width="6.25" style="9" bestFit="1" customWidth="1"/>
    <col min="4" max="4" width="6.25" style="9" customWidth="1"/>
    <col min="5" max="5" width="6.375" style="10" bestFit="1" customWidth="1"/>
    <col min="6" max="6" width="12.875" style="9" bestFit="1" customWidth="1"/>
    <col min="7" max="7" width="3.875" style="9" bestFit="1" customWidth="1"/>
    <col min="8" max="8" width="6.5" style="9" customWidth="1"/>
    <col min="9" max="9" width="12.875" style="9" bestFit="1" customWidth="1"/>
    <col min="10" max="10" width="3.875" style="9" bestFit="1" customWidth="1"/>
    <col min="11" max="11" width="6.375" style="9" customWidth="1"/>
    <col min="12" max="12" width="14.125" style="9" customWidth="1"/>
    <col min="13" max="13" width="9" style="9" customWidth="1"/>
    <col min="14" max="14" width="8.5" style="9" customWidth="1"/>
    <col min="15" max="16384" width="8.125" style="9"/>
  </cols>
  <sheetData>
    <row r="1" spans="1:14" ht="18" customHeight="1" x14ac:dyDescent="0.25">
      <c r="M1" s="40"/>
      <c r="N1" s="64" t="s">
        <v>10</v>
      </c>
    </row>
    <row r="2" spans="1:14" ht="18" customHeight="1" x14ac:dyDescent="0.3">
      <c r="A2" s="112" t="s">
        <v>47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4" ht="18" customHeight="1" x14ac:dyDescent="0.3">
      <c r="A3" s="112" t="s">
        <v>195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4" ht="18" customHeight="1" x14ac:dyDescent="0.3">
      <c r="A4" s="111" t="s">
        <v>343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</row>
    <row r="5" spans="1:14" ht="60" customHeight="1" x14ac:dyDescent="0.25">
      <c r="A5" s="62" t="s">
        <v>11</v>
      </c>
      <c r="B5" s="60" t="s">
        <v>12</v>
      </c>
      <c r="C5" s="60" t="s">
        <v>200</v>
      </c>
      <c r="D5" s="60" t="s">
        <v>199</v>
      </c>
      <c r="E5" s="60" t="s">
        <v>190</v>
      </c>
      <c r="F5" s="108" t="s">
        <v>191</v>
      </c>
      <c r="G5" s="109"/>
      <c r="H5" s="110"/>
      <c r="I5" s="108" t="s">
        <v>192</v>
      </c>
      <c r="J5" s="109"/>
      <c r="K5" s="110"/>
      <c r="L5" s="60" t="s">
        <v>197</v>
      </c>
      <c r="M5" s="108" t="s">
        <v>198</v>
      </c>
      <c r="N5" s="110"/>
    </row>
    <row r="6" spans="1:14" x14ac:dyDescent="0.25">
      <c r="A6" s="31">
        <v>1</v>
      </c>
      <c r="B6" s="32" t="s">
        <v>227</v>
      </c>
      <c r="C6" s="33">
        <v>5530</v>
      </c>
      <c r="D6" s="33">
        <v>5530</v>
      </c>
      <c r="E6" s="87" t="s">
        <v>14</v>
      </c>
      <c r="F6" s="35" t="s">
        <v>144</v>
      </c>
      <c r="G6" s="41" t="s">
        <v>16</v>
      </c>
      <c r="H6" s="42">
        <v>5530</v>
      </c>
      <c r="I6" s="35" t="s">
        <v>144</v>
      </c>
      <c r="J6" s="41" t="s">
        <v>16</v>
      </c>
      <c r="K6" s="42">
        <v>5530</v>
      </c>
      <c r="L6" s="82" t="s">
        <v>224</v>
      </c>
      <c r="M6" s="90" t="s">
        <v>228</v>
      </c>
      <c r="N6" s="70">
        <v>243997</v>
      </c>
    </row>
    <row r="7" spans="1:14" x14ac:dyDescent="0.25">
      <c r="A7" s="13">
        <v>2</v>
      </c>
      <c r="B7" s="14" t="s">
        <v>50</v>
      </c>
      <c r="C7" s="15">
        <v>10000</v>
      </c>
      <c r="D7" s="15">
        <v>10000</v>
      </c>
      <c r="E7" s="22" t="s">
        <v>14</v>
      </c>
      <c r="F7" s="17" t="s">
        <v>51</v>
      </c>
      <c r="G7" s="23" t="s">
        <v>16</v>
      </c>
      <c r="H7" s="24">
        <f>+C7</f>
        <v>10000</v>
      </c>
      <c r="I7" s="23" t="str">
        <f>+F7</f>
        <v>ร้านบ้านวาสนา</v>
      </c>
      <c r="J7" s="23" t="s">
        <v>16</v>
      </c>
      <c r="K7" s="24">
        <f t="shared" ref="K7" si="0">+C7</f>
        <v>10000</v>
      </c>
      <c r="L7" s="20" t="s">
        <v>224</v>
      </c>
      <c r="M7" s="89" t="s">
        <v>248</v>
      </c>
      <c r="N7" s="57">
        <v>243997</v>
      </c>
    </row>
    <row r="8" spans="1:14" x14ac:dyDescent="0.25">
      <c r="A8" s="13">
        <v>3</v>
      </c>
      <c r="B8" s="14" t="s">
        <v>48</v>
      </c>
      <c r="C8" s="15">
        <v>1600</v>
      </c>
      <c r="D8" s="15">
        <v>1600</v>
      </c>
      <c r="E8" s="16" t="s">
        <v>14</v>
      </c>
      <c r="F8" s="17" t="s">
        <v>15</v>
      </c>
      <c r="G8" s="18" t="s">
        <v>16</v>
      </c>
      <c r="H8" s="19">
        <f t="shared" ref="H8" si="1">+C8</f>
        <v>1600</v>
      </c>
      <c r="I8" s="18" t="str">
        <f t="shared" ref="I8" si="2">+F8</f>
        <v>บริษัท จีเนียส ไอที เซอร์วิส จำกัด</v>
      </c>
      <c r="J8" s="18" t="s">
        <v>16</v>
      </c>
      <c r="K8" s="19">
        <f t="shared" ref="K8" si="3">C8</f>
        <v>1600</v>
      </c>
      <c r="L8" s="20" t="s">
        <v>224</v>
      </c>
      <c r="M8" s="89" t="s">
        <v>369</v>
      </c>
      <c r="N8" s="57">
        <v>243999</v>
      </c>
    </row>
    <row r="9" spans="1:14" x14ac:dyDescent="0.25">
      <c r="A9" s="13">
        <v>4</v>
      </c>
      <c r="B9" s="14" t="s">
        <v>49</v>
      </c>
      <c r="C9" s="15">
        <v>350</v>
      </c>
      <c r="D9" s="15">
        <v>350</v>
      </c>
      <c r="E9" s="16" t="s">
        <v>14</v>
      </c>
      <c r="F9" s="17" t="s">
        <v>15</v>
      </c>
      <c r="G9" s="18" t="s">
        <v>16</v>
      </c>
      <c r="H9" s="19">
        <f t="shared" ref="H9:H13" si="4">+C9</f>
        <v>350</v>
      </c>
      <c r="I9" s="18" t="str">
        <f t="shared" ref="I9:I13" si="5">+F9</f>
        <v>บริษัท จีเนียส ไอที เซอร์วิส จำกัด</v>
      </c>
      <c r="J9" s="18" t="s">
        <v>16</v>
      </c>
      <c r="K9" s="19">
        <f t="shared" ref="K9:K10" si="6">C9</f>
        <v>350</v>
      </c>
      <c r="L9" s="20" t="s">
        <v>224</v>
      </c>
      <c r="M9" s="89" t="s">
        <v>370</v>
      </c>
      <c r="N9" s="57">
        <v>244006</v>
      </c>
    </row>
    <row r="10" spans="1:14" x14ac:dyDescent="0.25">
      <c r="A10" s="13">
        <v>5</v>
      </c>
      <c r="B10" s="14" t="s">
        <v>33</v>
      </c>
      <c r="C10" s="15">
        <v>700</v>
      </c>
      <c r="D10" s="15">
        <v>700</v>
      </c>
      <c r="E10" s="16" t="s">
        <v>14</v>
      </c>
      <c r="F10" s="17" t="s">
        <v>34</v>
      </c>
      <c r="G10" s="18" t="s">
        <v>16</v>
      </c>
      <c r="H10" s="19">
        <f t="shared" si="4"/>
        <v>700</v>
      </c>
      <c r="I10" s="18" t="str">
        <f t="shared" si="5"/>
        <v>อิงค์เจ็ท 88</v>
      </c>
      <c r="J10" s="18" t="s">
        <v>16</v>
      </c>
      <c r="K10" s="19">
        <f t="shared" si="6"/>
        <v>700</v>
      </c>
      <c r="L10" s="20" t="s">
        <v>224</v>
      </c>
      <c r="M10" s="89" t="s">
        <v>370</v>
      </c>
      <c r="N10" s="57">
        <v>244006</v>
      </c>
    </row>
    <row r="11" spans="1:14" x14ac:dyDescent="0.25">
      <c r="A11" s="13">
        <v>6</v>
      </c>
      <c r="B11" s="14" t="s">
        <v>23</v>
      </c>
      <c r="C11" s="15">
        <v>2460</v>
      </c>
      <c r="D11" s="15">
        <v>2460</v>
      </c>
      <c r="E11" s="22" t="s">
        <v>14</v>
      </c>
      <c r="F11" s="17" t="s">
        <v>20</v>
      </c>
      <c r="G11" s="23" t="s">
        <v>16</v>
      </c>
      <c r="H11" s="24">
        <f t="shared" si="4"/>
        <v>2460</v>
      </c>
      <c r="I11" s="23" t="str">
        <f t="shared" si="5"/>
        <v>นางสาวศิริลักษณ์  ภูบรนภรณ์</v>
      </c>
      <c r="J11" s="23" t="s">
        <v>16</v>
      </c>
      <c r="K11" s="24">
        <f t="shared" ref="K11:K13" si="7">+C11</f>
        <v>2460</v>
      </c>
      <c r="L11" s="20" t="s">
        <v>224</v>
      </c>
      <c r="M11" s="89" t="s">
        <v>372</v>
      </c>
      <c r="N11" s="57">
        <v>244006</v>
      </c>
    </row>
    <row r="12" spans="1:14" x14ac:dyDescent="0.25">
      <c r="A12" s="13">
        <v>7</v>
      </c>
      <c r="B12" s="14" t="s">
        <v>23</v>
      </c>
      <c r="C12" s="15">
        <v>2640</v>
      </c>
      <c r="D12" s="15">
        <v>2640</v>
      </c>
      <c r="E12" s="22" t="s">
        <v>14</v>
      </c>
      <c r="F12" s="17" t="s">
        <v>20</v>
      </c>
      <c r="G12" s="23" t="s">
        <v>16</v>
      </c>
      <c r="H12" s="24">
        <f t="shared" si="4"/>
        <v>2640</v>
      </c>
      <c r="I12" s="23" t="str">
        <f t="shared" si="5"/>
        <v>นางสาวศิริลักษณ์  ภูบรนภรณ์</v>
      </c>
      <c r="J12" s="23" t="s">
        <v>16</v>
      </c>
      <c r="K12" s="24">
        <f t="shared" si="7"/>
        <v>2640</v>
      </c>
      <c r="L12" s="20" t="s">
        <v>224</v>
      </c>
      <c r="M12" s="89" t="s">
        <v>372</v>
      </c>
      <c r="N12" s="57">
        <v>244006</v>
      </c>
    </row>
    <row r="13" spans="1:14" x14ac:dyDescent="0.25">
      <c r="A13" s="13">
        <v>8</v>
      </c>
      <c r="B13" s="14" t="s">
        <v>23</v>
      </c>
      <c r="C13" s="15">
        <v>2625</v>
      </c>
      <c r="D13" s="15">
        <v>2625</v>
      </c>
      <c r="E13" s="22" t="s">
        <v>14</v>
      </c>
      <c r="F13" s="17" t="s">
        <v>20</v>
      </c>
      <c r="G13" s="23" t="s">
        <v>16</v>
      </c>
      <c r="H13" s="24">
        <f t="shared" si="4"/>
        <v>2625</v>
      </c>
      <c r="I13" s="23" t="str">
        <f t="shared" si="5"/>
        <v>นางสาวศิริลักษณ์  ภูบรนภรณ์</v>
      </c>
      <c r="J13" s="23" t="s">
        <v>16</v>
      </c>
      <c r="K13" s="24">
        <f t="shared" si="7"/>
        <v>2625</v>
      </c>
      <c r="L13" s="20" t="s">
        <v>224</v>
      </c>
      <c r="M13" s="89" t="s">
        <v>372</v>
      </c>
      <c r="N13" s="57">
        <v>244006</v>
      </c>
    </row>
    <row r="14" spans="1:14" x14ac:dyDescent="0.25">
      <c r="A14" s="13">
        <v>9</v>
      </c>
      <c r="B14" s="14" t="s">
        <v>52</v>
      </c>
      <c r="C14" s="15">
        <v>3399</v>
      </c>
      <c r="D14" s="15">
        <v>3399</v>
      </c>
      <c r="E14" s="22" t="s">
        <v>14</v>
      </c>
      <c r="F14" s="17" t="s">
        <v>53</v>
      </c>
      <c r="G14" s="23" t="s">
        <v>16</v>
      </c>
      <c r="H14" s="24">
        <f>+C14</f>
        <v>3399</v>
      </c>
      <c r="I14" s="23" t="str">
        <f>+F14</f>
        <v>หจก.วิทยาภัณฑ์ 1974</v>
      </c>
      <c r="J14" s="23" t="s">
        <v>16</v>
      </c>
      <c r="K14" s="24">
        <f>+C14</f>
        <v>3399</v>
      </c>
      <c r="L14" s="20" t="s">
        <v>224</v>
      </c>
      <c r="M14" s="89" t="s">
        <v>371</v>
      </c>
      <c r="N14" s="57">
        <v>244006</v>
      </c>
    </row>
    <row r="15" spans="1:14" x14ac:dyDescent="0.25">
      <c r="A15" s="31">
        <v>10</v>
      </c>
      <c r="B15" s="32" t="s">
        <v>229</v>
      </c>
      <c r="C15" s="33">
        <v>18450</v>
      </c>
      <c r="D15" s="33">
        <v>18450</v>
      </c>
      <c r="E15" s="34" t="s">
        <v>14</v>
      </c>
      <c r="F15" s="35" t="s">
        <v>39</v>
      </c>
      <c r="G15" s="23" t="s">
        <v>16</v>
      </c>
      <c r="H15" s="37">
        <f>+C15</f>
        <v>18450</v>
      </c>
      <c r="I15" s="36" t="str">
        <f>+F15</f>
        <v>หจก.ศรีมาตุลี</v>
      </c>
      <c r="J15" s="23" t="s">
        <v>16</v>
      </c>
      <c r="K15" s="37">
        <f>+C15</f>
        <v>18450</v>
      </c>
      <c r="L15" s="20" t="s">
        <v>224</v>
      </c>
      <c r="M15" s="90" t="s">
        <v>230</v>
      </c>
      <c r="N15" s="70">
        <v>244011</v>
      </c>
    </row>
    <row r="16" spans="1:14" customFormat="1" ht="15.75" x14ac:dyDescent="0.25">
      <c r="A16" s="13">
        <v>11</v>
      </c>
      <c r="B16" s="14" t="s">
        <v>62</v>
      </c>
      <c r="C16" s="15">
        <v>13875.76</v>
      </c>
      <c r="D16" s="15">
        <v>13875.76</v>
      </c>
      <c r="E16" s="22" t="s">
        <v>194</v>
      </c>
      <c r="F16" s="17" t="s">
        <v>63</v>
      </c>
      <c r="G16" s="23" t="s">
        <v>16</v>
      </c>
      <c r="H16" s="24">
        <f>+C16</f>
        <v>13875.76</v>
      </c>
      <c r="I16" s="23" t="str">
        <f>+F16</f>
        <v>บริษัท ริโก้(ประเทศไทย)จำกัด</v>
      </c>
      <c r="J16" s="23" t="s">
        <v>16</v>
      </c>
      <c r="K16" s="24">
        <f>+C16</f>
        <v>13875.76</v>
      </c>
      <c r="L16" s="20" t="s">
        <v>224</v>
      </c>
      <c r="M16" s="91" t="s">
        <v>250</v>
      </c>
      <c r="N16" s="57">
        <v>244012</v>
      </c>
    </row>
    <row r="17" spans="1:14" customFormat="1" x14ac:dyDescent="0.25">
      <c r="A17" s="13">
        <v>12</v>
      </c>
      <c r="B17" s="14" t="s">
        <v>60</v>
      </c>
      <c r="C17" s="15">
        <v>5100</v>
      </c>
      <c r="D17" s="15">
        <v>5100</v>
      </c>
      <c r="E17" s="22" t="s">
        <v>194</v>
      </c>
      <c r="F17" s="17" t="s">
        <v>61</v>
      </c>
      <c r="G17" s="23" t="s">
        <v>16</v>
      </c>
      <c r="H17" s="24">
        <f>+C17</f>
        <v>5100</v>
      </c>
      <c r="I17" s="23" t="str">
        <f>+F17</f>
        <v>หจก.อุดมไพบูย์เซลแอนด์เซอร์วิส</v>
      </c>
      <c r="J17" s="23" t="s">
        <v>16</v>
      </c>
      <c r="K17" s="24">
        <f>+C17</f>
        <v>5100</v>
      </c>
      <c r="L17" s="76" t="s">
        <v>224</v>
      </c>
      <c r="M17" s="89" t="s">
        <v>252</v>
      </c>
      <c r="N17" s="57">
        <v>244012</v>
      </c>
    </row>
    <row r="18" spans="1:14" x14ac:dyDescent="0.25">
      <c r="A18" s="13">
        <v>13</v>
      </c>
      <c r="B18" s="14" t="s">
        <v>54</v>
      </c>
      <c r="C18" s="15">
        <v>9900</v>
      </c>
      <c r="D18" s="15">
        <v>9900</v>
      </c>
      <c r="E18" s="22" t="s">
        <v>14</v>
      </c>
      <c r="F18" s="17" t="s">
        <v>39</v>
      </c>
      <c r="G18" s="23" t="s">
        <v>16</v>
      </c>
      <c r="H18" s="24">
        <f t="shared" ref="H18:H21" si="8">+C18</f>
        <v>9900</v>
      </c>
      <c r="I18" s="23" t="str">
        <f t="shared" ref="I18:I21" si="9">+F18</f>
        <v>หจก.ศรีมาตุลี</v>
      </c>
      <c r="J18" s="23" t="s">
        <v>16</v>
      </c>
      <c r="K18" s="24">
        <f t="shared" ref="K18:K21" si="10">+C18</f>
        <v>9900</v>
      </c>
      <c r="L18" s="20" t="s">
        <v>224</v>
      </c>
      <c r="M18" s="89" t="s">
        <v>373</v>
      </c>
      <c r="N18" s="57">
        <v>244013</v>
      </c>
    </row>
    <row r="19" spans="1:14" x14ac:dyDescent="0.25">
      <c r="A19" s="13">
        <v>14</v>
      </c>
      <c r="B19" s="14" t="s">
        <v>55</v>
      </c>
      <c r="C19" s="15">
        <v>2616</v>
      </c>
      <c r="D19" s="15">
        <v>2616</v>
      </c>
      <c r="E19" s="22" t="s">
        <v>14</v>
      </c>
      <c r="F19" s="17" t="s">
        <v>39</v>
      </c>
      <c r="G19" s="23" t="s">
        <v>16</v>
      </c>
      <c r="H19" s="24">
        <f t="shared" si="8"/>
        <v>2616</v>
      </c>
      <c r="I19" s="23" t="str">
        <f t="shared" si="9"/>
        <v>หจก.ศรีมาตุลี</v>
      </c>
      <c r="J19" s="23" t="s">
        <v>16</v>
      </c>
      <c r="K19" s="24">
        <f t="shared" si="10"/>
        <v>2616</v>
      </c>
      <c r="L19" s="20" t="s">
        <v>224</v>
      </c>
      <c r="M19" s="89" t="s">
        <v>373</v>
      </c>
      <c r="N19" s="57">
        <v>244013</v>
      </c>
    </row>
    <row r="20" spans="1:14" x14ac:dyDescent="0.25">
      <c r="A20" s="13">
        <v>15</v>
      </c>
      <c r="B20" s="14" t="s">
        <v>56</v>
      </c>
      <c r="C20" s="15">
        <v>7875</v>
      </c>
      <c r="D20" s="15">
        <v>7875</v>
      </c>
      <c r="E20" s="22" t="s">
        <v>14</v>
      </c>
      <c r="F20" s="17" t="s">
        <v>39</v>
      </c>
      <c r="G20" s="23" t="s">
        <v>16</v>
      </c>
      <c r="H20" s="24">
        <f t="shared" si="8"/>
        <v>7875</v>
      </c>
      <c r="I20" s="23" t="str">
        <f t="shared" si="9"/>
        <v>หจก.ศรีมาตุลี</v>
      </c>
      <c r="J20" s="23" t="s">
        <v>16</v>
      </c>
      <c r="K20" s="24">
        <f t="shared" si="10"/>
        <v>7875</v>
      </c>
      <c r="L20" s="20" t="s">
        <v>224</v>
      </c>
      <c r="M20" s="89" t="s">
        <v>373</v>
      </c>
      <c r="N20" s="57">
        <v>244013</v>
      </c>
    </row>
    <row r="21" spans="1:14" x14ac:dyDescent="0.25">
      <c r="A21" s="13">
        <v>16</v>
      </c>
      <c r="B21" s="14" t="s">
        <v>57</v>
      </c>
      <c r="C21" s="15">
        <v>5530</v>
      </c>
      <c r="D21" s="15">
        <v>5530</v>
      </c>
      <c r="E21" s="22" t="s">
        <v>14</v>
      </c>
      <c r="F21" s="17" t="s">
        <v>58</v>
      </c>
      <c r="G21" s="23" t="s">
        <v>16</v>
      </c>
      <c r="H21" s="24">
        <f t="shared" si="8"/>
        <v>5530</v>
      </c>
      <c r="I21" s="23" t="str">
        <f t="shared" si="9"/>
        <v>ชวนิชคอนกรีต</v>
      </c>
      <c r="J21" s="23" t="s">
        <v>16</v>
      </c>
      <c r="K21" s="24">
        <f t="shared" si="10"/>
        <v>5530</v>
      </c>
      <c r="L21" s="20" t="s">
        <v>224</v>
      </c>
      <c r="M21" s="89" t="s">
        <v>373</v>
      </c>
      <c r="N21" s="57">
        <v>244013</v>
      </c>
    </row>
    <row r="22" spans="1:14" x14ac:dyDescent="0.25">
      <c r="C22" s="25" t="e">
        <f>SUM(C6+#REF!+C14+#REF!+#REF!+#REF!+#REF!+#REF!+#REF!+#REF!+#REF!+#REF!+#REF!+#REF!+#REF!+#REF!+#REF!+#REF!+#REF!)</f>
        <v>#REF!</v>
      </c>
      <c r="D22" s="25"/>
      <c r="K22" s="28">
        <f>SUM(K6:K21)</f>
        <v>92650.760000000009</v>
      </c>
    </row>
    <row r="23" spans="1:14" x14ac:dyDescent="0.25">
      <c r="C23" s="25" t="e">
        <f>SUM(#REF!+#REF!+#REF!+#REF!+#REF!+#REF!+#REF!+#REF!+#REF!+#REF!+#REF!+#REF!+#REF!+#REF!+#REF!+#REF!+#REF!+#REF!+#REF!+#REF!+#REF!+#REF!+#REF!+#REF!+#REF!+#REF!+#REF!+#REF!+#REF!+#REF!+#REF!+#REF!)</f>
        <v>#REF!</v>
      </c>
      <c r="D23" s="25"/>
    </row>
    <row r="24" spans="1:14" x14ac:dyDescent="0.25">
      <c r="C24" s="25" t="e">
        <f>SUM(C22:C23)</f>
        <v>#REF!</v>
      </c>
      <c r="D24" s="25"/>
    </row>
    <row r="31" spans="1:14" x14ac:dyDescent="0.25">
      <c r="M31" s="27"/>
    </row>
    <row r="108" spans="13:13" x14ac:dyDescent="0.25">
      <c r="M108" s="27"/>
    </row>
  </sheetData>
  <mergeCells count="6">
    <mergeCell ref="F5:H5"/>
    <mergeCell ref="I5:K5"/>
    <mergeCell ref="M5:N5"/>
    <mergeCell ref="A4:N4"/>
    <mergeCell ref="A2:N2"/>
    <mergeCell ref="A3:N3"/>
  </mergeCells>
  <phoneticPr fontId="19" type="noConversion"/>
  <pageMargins left="0.31496062992125984" right="0.43307086614173229" top="0.47244094488188981" bottom="0.74803149606299213" header="0.31496062992125984" footer="0.31496062992125984"/>
  <pageSetup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DE127-1086-4D3A-BDB3-A0CFE8A2AC81}">
  <dimension ref="A1:O31"/>
  <sheetViews>
    <sheetView zoomScale="120" zoomScaleNormal="120" workbookViewId="0">
      <selection activeCell="O22" sqref="O22"/>
    </sheetView>
  </sheetViews>
  <sheetFormatPr defaultRowHeight="14.25" x14ac:dyDescent="0.2"/>
  <cols>
    <col min="1" max="1" width="3.75" customWidth="1"/>
    <col min="2" max="2" width="19" customWidth="1"/>
    <col min="3" max="3" width="6.75" customWidth="1"/>
    <col min="4" max="4" width="6.5" customWidth="1"/>
    <col min="5" max="5" width="10.5" customWidth="1"/>
    <col min="6" max="6" width="10.75" customWidth="1"/>
    <col min="7" max="7" width="4.75" customWidth="1"/>
    <col min="8" max="8" width="6.125" customWidth="1"/>
    <col min="9" max="9" width="10" customWidth="1"/>
    <col min="10" max="10" width="4.75" customWidth="1"/>
    <col min="11" max="11" width="8.75" customWidth="1"/>
    <col min="12" max="12" width="14.875" customWidth="1"/>
    <col min="13" max="13" width="9" customWidth="1"/>
    <col min="14" max="14" width="6.625" customWidth="1"/>
  </cols>
  <sheetData>
    <row r="1" spans="1:15" s="67" customFormat="1" ht="18" customHeight="1" x14ac:dyDescent="0.3">
      <c r="A1" s="56"/>
      <c r="B1" s="56"/>
      <c r="C1" s="56"/>
      <c r="D1" s="56"/>
      <c r="E1" s="61"/>
      <c r="F1" s="56"/>
      <c r="G1" s="56"/>
      <c r="H1" s="56"/>
      <c r="I1" s="56"/>
      <c r="J1" s="56"/>
      <c r="K1" s="56"/>
      <c r="M1" s="66"/>
      <c r="N1" s="68" t="s">
        <v>10</v>
      </c>
    </row>
    <row r="2" spans="1:15" s="67" customFormat="1" ht="18" customHeight="1" x14ac:dyDescent="0.3">
      <c r="A2" s="112" t="s">
        <v>59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5" s="67" customFormat="1" ht="18" customHeight="1" x14ac:dyDescent="0.3">
      <c r="A3" s="112" t="str">
        <f>+[1]ก.พ.66!A3</f>
        <v>สำนักงานเขตพื้นที่การศึกษามัธยมศึกษานครสวรรค์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5" s="67" customFormat="1" ht="18" customHeight="1" x14ac:dyDescent="0.3">
      <c r="A4" s="111" t="s">
        <v>344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</row>
    <row r="5" spans="1:15" s="9" customFormat="1" ht="60" customHeight="1" x14ac:dyDescent="0.25">
      <c r="A5" s="62" t="s">
        <v>11</v>
      </c>
      <c r="B5" s="62" t="s">
        <v>12</v>
      </c>
      <c r="C5" s="60" t="s">
        <v>200</v>
      </c>
      <c r="D5" s="60" t="s">
        <v>199</v>
      </c>
      <c r="E5" s="60" t="s">
        <v>190</v>
      </c>
      <c r="F5" s="108" t="s">
        <v>191</v>
      </c>
      <c r="G5" s="109"/>
      <c r="H5" s="110"/>
      <c r="I5" s="108" t="s">
        <v>192</v>
      </c>
      <c r="J5" s="109"/>
      <c r="K5" s="110"/>
      <c r="L5" s="60" t="s">
        <v>197</v>
      </c>
      <c r="M5" s="108" t="s">
        <v>198</v>
      </c>
      <c r="N5" s="110"/>
    </row>
    <row r="6" spans="1:15" s="9" customFormat="1" ht="15" x14ac:dyDescent="0.25">
      <c r="A6" s="31">
        <v>1</v>
      </c>
      <c r="B6" s="32" t="s">
        <v>60</v>
      </c>
      <c r="C6" s="33">
        <v>5350</v>
      </c>
      <c r="D6" s="33">
        <v>5350</v>
      </c>
      <c r="E6" s="34" t="s">
        <v>194</v>
      </c>
      <c r="F6" s="35" t="s">
        <v>61</v>
      </c>
      <c r="G6" s="36" t="s">
        <v>16</v>
      </c>
      <c r="H6" s="37">
        <v>5350</v>
      </c>
      <c r="I6" s="36" t="str">
        <f>F6</f>
        <v>หจก.อุดมไพบูย์เซลแอนด์เซอร์วิส</v>
      </c>
      <c r="J6" s="36" t="s">
        <v>16</v>
      </c>
      <c r="K6" s="37">
        <v>5350</v>
      </c>
      <c r="L6" s="81" t="s">
        <v>224</v>
      </c>
      <c r="M6" s="83" t="s">
        <v>253</v>
      </c>
      <c r="N6" s="70">
        <v>244018</v>
      </c>
    </row>
    <row r="7" spans="1:15" s="9" customFormat="1" ht="15" x14ac:dyDescent="0.25">
      <c r="A7" s="31">
        <v>2</v>
      </c>
      <c r="B7" s="32" t="s">
        <v>231</v>
      </c>
      <c r="C7" s="33">
        <v>80000</v>
      </c>
      <c r="D7" s="33">
        <v>80000</v>
      </c>
      <c r="E7" s="34" t="s">
        <v>194</v>
      </c>
      <c r="F7" s="35" t="s">
        <v>69</v>
      </c>
      <c r="G7" s="36" t="s">
        <v>16</v>
      </c>
      <c r="H7" s="37">
        <f>+C7</f>
        <v>80000</v>
      </c>
      <c r="I7" s="36" t="str">
        <f>+F7</f>
        <v>จรัญทิยา</v>
      </c>
      <c r="J7" s="36" t="s">
        <v>16</v>
      </c>
      <c r="K7" s="37">
        <f>+C7</f>
        <v>80000</v>
      </c>
      <c r="L7" s="81" t="s">
        <v>224</v>
      </c>
      <c r="M7" s="83" t="s">
        <v>232</v>
      </c>
      <c r="N7" s="70">
        <v>244024</v>
      </c>
    </row>
    <row r="8" spans="1:15" s="9" customFormat="1" ht="15" x14ac:dyDescent="0.25">
      <c r="A8" s="31">
        <v>3</v>
      </c>
      <c r="B8" s="32" t="s">
        <v>233</v>
      </c>
      <c r="C8" s="33">
        <v>36218</v>
      </c>
      <c r="D8" s="33">
        <v>36218</v>
      </c>
      <c r="E8" s="34" t="s">
        <v>194</v>
      </c>
      <c r="F8" s="88" t="s">
        <v>39</v>
      </c>
      <c r="G8" s="36" t="s">
        <v>16</v>
      </c>
      <c r="H8" s="37">
        <v>36018</v>
      </c>
      <c r="I8" s="36" t="s">
        <v>39</v>
      </c>
      <c r="J8" s="36" t="s">
        <v>16</v>
      </c>
      <c r="K8" s="37">
        <v>36018</v>
      </c>
      <c r="L8" s="81" t="s">
        <v>224</v>
      </c>
      <c r="M8" s="83" t="s">
        <v>234</v>
      </c>
      <c r="N8" s="70">
        <v>244032</v>
      </c>
      <c r="O8" s="39"/>
    </row>
    <row r="9" spans="1:15" s="9" customFormat="1" ht="15" x14ac:dyDescent="0.25">
      <c r="A9" s="13">
        <v>4</v>
      </c>
      <c r="B9" s="14" t="s">
        <v>74</v>
      </c>
      <c r="C9" s="15">
        <v>3188.07</v>
      </c>
      <c r="D9" s="15">
        <v>3188.07</v>
      </c>
      <c r="E9" s="22" t="s">
        <v>194</v>
      </c>
      <c r="F9" s="17" t="s">
        <v>75</v>
      </c>
      <c r="G9" s="23" t="s">
        <v>16</v>
      </c>
      <c r="H9" s="24">
        <f t="shared" ref="H9:H21" si="0">+C9</f>
        <v>3188.07</v>
      </c>
      <c r="I9" s="23" t="str">
        <f t="shared" ref="I9:I22" si="1">+F9</f>
        <v>บริษัท ปูนซีเม็นต์ไทย(ลำปาง)จำกัด</v>
      </c>
      <c r="J9" s="23" t="s">
        <v>16</v>
      </c>
      <c r="K9" s="24">
        <f t="shared" ref="K9:K21" si="2">+C9</f>
        <v>3188.07</v>
      </c>
      <c r="L9" s="76" t="s">
        <v>224</v>
      </c>
      <c r="M9" s="89" t="s">
        <v>373</v>
      </c>
      <c r="N9" s="57">
        <v>244033</v>
      </c>
      <c r="O9" s="21"/>
    </row>
    <row r="10" spans="1:15" s="9" customFormat="1" ht="15" x14ac:dyDescent="0.25">
      <c r="A10" s="13">
        <v>5</v>
      </c>
      <c r="B10" s="14" t="s">
        <v>54</v>
      </c>
      <c r="C10" s="15">
        <v>2560</v>
      </c>
      <c r="D10" s="15">
        <v>2560</v>
      </c>
      <c r="E10" s="22" t="s">
        <v>194</v>
      </c>
      <c r="F10" s="17" t="s">
        <v>39</v>
      </c>
      <c r="G10" s="23" t="s">
        <v>16</v>
      </c>
      <c r="H10" s="24">
        <f t="shared" si="0"/>
        <v>2560</v>
      </c>
      <c r="I10" s="23" t="str">
        <f t="shared" si="1"/>
        <v>หจก.ศรีมาตุลี</v>
      </c>
      <c r="J10" s="23" t="s">
        <v>16</v>
      </c>
      <c r="K10" s="24">
        <f t="shared" si="2"/>
        <v>2560</v>
      </c>
      <c r="L10" s="76" t="s">
        <v>224</v>
      </c>
      <c r="M10" s="89" t="s">
        <v>373</v>
      </c>
      <c r="N10" s="57">
        <v>244034</v>
      </c>
      <c r="O10" s="21"/>
    </row>
    <row r="11" spans="1:15" s="9" customFormat="1" ht="15" x14ac:dyDescent="0.25">
      <c r="A11" s="13">
        <v>6</v>
      </c>
      <c r="B11" s="14" t="s">
        <v>23</v>
      </c>
      <c r="C11" s="15">
        <v>2325</v>
      </c>
      <c r="D11" s="15">
        <v>2325</v>
      </c>
      <c r="E11" s="22" t="s">
        <v>194</v>
      </c>
      <c r="F11" s="17" t="s">
        <v>20</v>
      </c>
      <c r="G11" s="23" t="s">
        <v>16</v>
      </c>
      <c r="H11" s="24">
        <f t="shared" si="0"/>
        <v>2325</v>
      </c>
      <c r="I11" s="23" t="str">
        <f t="shared" si="1"/>
        <v>นางสาวศิริลักษณ์  ภูบรนภรณ์</v>
      </c>
      <c r="J11" s="23" t="s">
        <v>16</v>
      </c>
      <c r="K11" s="24">
        <f t="shared" si="2"/>
        <v>2325</v>
      </c>
      <c r="L11" s="76" t="s">
        <v>224</v>
      </c>
      <c r="M11" s="89" t="s">
        <v>370</v>
      </c>
      <c r="N11" s="57">
        <v>244035</v>
      </c>
      <c r="O11" s="21"/>
    </row>
    <row r="12" spans="1:15" ht="15" x14ac:dyDescent="0.25">
      <c r="A12" s="13">
        <v>7</v>
      </c>
      <c r="B12" s="14" t="s">
        <v>23</v>
      </c>
      <c r="C12" s="15">
        <v>1485</v>
      </c>
      <c r="D12" s="15">
        <v>1485</v>
      </c>
      <c r="E12" s="22" t="s">
        <v>194</v>
      </c>
      <c r="F12" s="17" t="s">
        <v>20</v>
      </c>
      <c r="G12" s="23" t="s">
        <v>16</v>
      </c>
      <c r="H12" s="24">
        <f t="shared" si="0"/>
        <v>1485</v>
      </c>
      <c r="I12" s="23" t="str">
        <f t="shared" si="1"/>
        <v>นางสาวศิริลักษณ์  ภูบรนภรณ์</v>
      </c>
      <c r="J12" s="23" t="s">
        <v>16</v>
      </c>
      <c r="K12" s="24">
        <f t="shared" si="2"/>
        <v>1485</v>
      </c>
      <c r="L12" s="76" t="s">
        <v>224</v>
      </c>
      <c r="M12" s="89" t="s">
        <v>370</v>
      </c>
      <c r="N12" s="57">
        <v>244040</v>
      </c>
    </row>
    <row r="13" spans="1:15" ht="15" x14ac:dyDescent="0.25">
      <c r="A13" s="13">
        <v>8</v>
      </c>
      <c r="B13" s="14" t="s">
        <v>23</v>
      </c>
      <c r="C13" s="15">
        <v>193</v>
      </c>
      <c r="D13" s="15">
        <v>193</v>
      </c>
      <c r="E13" s="22" t="s">
        <v>194</v>
      </c>
      <c r="F13" s="17" t="s">
        <v>20</v>
      </c>
      <c r="G13" s="23" t="s">
        <v>16</v>
      </c>
      <c r="H13" s="24">
        <f t="shared" si="0"/>
        <v>193</v>
      </c>
      <c r="I13" s="23" t="str">
        <f t="shared" si="1"/>
        <v>นางสาวศิริลักษณ์  ภูบรนภรณ์</v>
      </c>
      <c r="J13" s="23" t="s">
        <v>16</v>
      </c>
      <c r="K13" s="24">
        <f t="shared" si="2"/>
        <v>193</v>
      </c>
      <c r="L13" s="76" t="s">
        <v>224</v>
      </c>
      <c r="M13" s="89" t="s">
        <v>370</v>
      </c>
      <c r="N13" s="57">
        <v>244040</v>
      </c>
    </row>
    <row r="14" spans="1:15" ht="15" x14ac:dyDescent="0.25">
      <c r="A14" s="13">
        <v>9</v>
      </c>
      <c r="B14" s="14" t="s">
        <v>23</v>
      </c>
      <c r="C14" s="15">
        <v>1500</v>
      </c>
      <c r="D14" s="15">
        <v>1500</v>
      </c>
      <c r="E14" s="22" t="s">
        <v>194</v>
      </c>
      <c r="F14" s="17" t="s">
        <v>20</v>
      </c>
      <c r="G14" s="23" t="s">
        <v>16</v>
      </c>
      <c r="H14" s="24">
        <f t="shared" si="0"/>
        <v>1500</v>
      </c>
      <c r="I14" s="23" t="str">
        <f t="shared" si="1"/>
        <v>นางสาวศิริลักษณ์  ภูบรนภรณ์</v>
      </c>
      <c r="J14" s="23" t="s">
        <v>16</v>
      </c>
      <c r="K14" s="24">
        <f t="shared" si="2"/>
        <v>1500</v>
      </c>
      <c r="L14" s="76" t="s">
        <v>224</v>
      </c>
      <c r="M14" s="89" t="s">
        <v>370</v>
      </c>
      <c r="N14" s="57">
        <v>244040</v>
      </c>
    </row>
    <row r="15" spans="1:15" s="9" customFormat="1" ht="15" x14ac:dyDescent="0.25">
      <c r="A15" s="13">
        <v>10</v>
      </c>
      <c r="B15" s="14" t="s">
        <v>67</v>
      </c>
      <c r="C15" s="15">
        <v>4050</v>
      </c>
      <c r="D15" s="15">
        <v>4050</v>
      </c>
      <c r="E15" s="22" t="s">
        <v>194</v>
      </c>
      <c r="F15" s="17" t="s">
        <v>39</v>
      </c>
      <c r="G15" s="23" t="s">
        <v>16</v>
      </c>
      <c r="H15" s="24">
        <f t="shared" si="0"/>
        <v>4050</v>
      </c>
      <c r="I15" s="23" t="str">
        <f t="shared" si="1"/>
        <v>หจก.ศรีมาตุลี</v>
      </c>
      <c r="J15" s="23" t="s">
        <v>16</v>
      </c>
      <c r="K15" s="24">
        <f t="shared" si="2"/>
        <v>4050</v>
      </c>
      <c r="L15" s="76" t="s">
        <v>224</v>
      </c>
      <c r="M15" s="89" t="s">
        <v>373</v>
      </c>
      <c r="N15" s="57">
        <v>244040</v>
      </c>
      <c r="O15" s="21"/>
    </row>
    <row r="16" spans="1:15" s="9" customFormat="1" ht="15" x14ac:dyDescent="0.25">
      <c r="A16" s="13">
        <v>11</v>
      </c>
      <c r="B16" s="14" t="s">
        <v>68</v>
      </c>
      <c r="C16" s="15">
        <v>2700</v>
      </c>
      <c r="D16" s="15">
        <v>2700</v>
      </c>
      <c r="E16" s="22" t="s">
        <v>194</v>
      </c>
      <c r="F16" s="17" t="s">
        <v>39</v>
      </c>
      <c r="G16" s="23" t="s">
        <v>16</v>
      </c>
      <c r="H16" s="24">
        <f t="shared" si="0"/>
        <v>2700</v>
      </c>
      <c r="I16" s="23" t="str">
        <f t="shared" si="1"/>
        <v>หจก.ศรีมาตุลี</v>
      </c>
      <c r="J16" s="23" t="s">
        <v>16</v>
      </c>
      <c r="K16" s="24">
        <f t="shared" si="2"/>
        <v>2700</v>
      </c>
      <c r="L16" s="76" t="s">
        <v>224</v>
      </c>
      <c r="M16" s="89" t="s">
        <v>373</v>
      </c>
      <c r="N16" s="57">
        <v>244040</v>
      </c>
      <c r="O16" s="21"/>
    </row>
    <row r="17" spans="1:15" s="9" customFormat="1" ht="15" x14ac:dyDescent="0.25">
      <c r="A17" s="13">
        <v>12</v>
      </c>
      <c r="B17" s="14" t="s">
        <v>70</v>
      </c>
      <c r="C17" s="15">
        <v>2600</v>
      </c>
      <c r="D17" s="15">
        <v>2600</v>
      </c>
      <c r="E17" s="22" t="s">
        <v>194</v>
      </c>
      <c r="F17" s="17" t="s">
        <v>71</v>
      </c>
      <c r="G17" s="23" t="s">
        <v>16</v>
      </c>
      <c r="H17" s="24">
        <f t="shared" si="0"/>
        <v>2600</v>
      </c>
      <c r="I17" s="23" t="str">
        <f t="shared" si="1"/>
        <v>เทคนิคการไฟฟ้า</v>
      </c>
      <c r="J17" s="23" t="s">
        <v>16</v>
      </c>
      <c r="K17" s="24">
        <f t="shared" si="2"/>
        <v>2600</v>
      </c>
      <c r="L17" s="76" t="s">
        <v>224</v>
      </c>
      <c r="M17" s="89" t="s">
        <v>373</v>
      </c>
      <c r="N17" s="57">
        <v>244040</v>
      </c>
      <c r="O17" s="21"/>
    </row>
    <row r="18" spans="1:15" s="9" customFormat="1" ht="15" x14ac:dyDescent="0.25">
      <c r="A18" s="13">
        <v>13</v>
      </c>
      <c r="B18" s="14" t="s">
        <v>57</v>
      </c>
      <c r="C18" s="15">
        <v>1190</v>
      </c>
      <c r="D18" s="15">
        <v>1190</v>
      </c>
      <c r="E18" s="22" t="s">
        <v>194</v>
      </c>
      <c r="F18" s="17" t="s">
        <v>58</v>
      </c>
      <c r="G18" s="23" t="s">
        <v>16</v>
      </c>
      <c r="H18" s="24">
        <f t="shared" si="0"/>
        <v>1190</v>
      </c>
      <c r="I18" s="23" t="str">
        <f t="shared" si="1"/>
        <v>ชวนิชคอนกรีต</v>
      </c>
      <c r="J18" s="23" t="s">
        <v>16</v>
      </c>
      <c r="K18" s="24">
        <f t="shared" si="2"/>
        <v>1190</v>
      </c>
      <c r="L18" s="76" t="s">
        <v>224</v>
      </c>
      <c r="M18" s="89" t="s">
        <v>373</v>
      </c>
      <c r="N18" s="57">
        <v>244040</v>
      </c>
      <c r="O18" s="21"/>
    </row>
    <row r="19" spans="1:15" ht="15" x14ac:dyDescent="0.25">
      <c r="A19" s="13">
        <v>14</v>
      </c>
      <c r="B19" s="14" t="s">
        <v>57</v>
      </c>
      <c r="C19" s="15">
        <v>700</v>
      </c>
      <c r="D19" s="15">
        <v>700</v>
      </c>
      <c r="E19" s="22" t="s">
        <v>194</v>
      </c>
      <c r="F19" s="17" t="s">
        <v>72</v>
      </c>
      <c r="G19" s="23" t="s">
        <v>16</v>
      </c>
      <c r="H19" s="24">
        <f t="shared" si="0"/>
        <v>700</v>
      </c>
      <c r="I19" s="23" t="str">
        <f t="shared" si="1"/>
        <v>ร้านตี๋น้อยการเกษตร</v>
      </c>
      <c r="J19" s="23" t="s">
        <v>16</v>
      </c>
      <c r="K19" s="24">
        <f t="shared" si="2"/>
        <v>700</v>
      </c>
      <c r="L19" s="76" t="s">
        <v>224</v>
      </c>
      <c r="M19" s="89" t="s">
        <v>373</v>
      </c>
      <c r="N19" s="57">
        <v>244040</v>
      </c>
    </row>
    <row r="20" spans="1:15" s="9" customFormat="1" ht="15" x14ac:dyDescent="0.25">
      <c r="A20" s="13">
        <v>15</v>
      </c>
      <c r="B20" s="14" t="s">
        <v>81</v>
      </c>
      <c r="C20" s="15">
        <v>2729</v>
      </c>
      <c r="D20" s="15">
        <v>2729</v>
      </c>
      <c r="E20" s="22" t="s">
        <v>194</v>
      </c>
      <c r="F20" s="17" t="s">
        <v>39</v>
      </c>
      <c r="G20" s="23" t="s">
        <v>16</v>
      </c>
      <c r="H20" s="24">
        <f t="shared" si="0"/>
        <v>2729</v>
      </c>
      <c r="I20" s="23" t="str">
        <f t="shared" si="1"/>
        <v>หจก.ศรีมาตุลี</v>
      </c>
      <c r="J20" s="23" t="s">
        <v>16</v>
      </c>
      <c r="K20" s="24">
        <f t="shared" si="2"/>
        <v>2729</v>
      </c>
      <c r="L20" s="76" t="s">
        <v>224</v>
      </c>
      <c r="M20" s="89" t="s">
        <v>373</v>
      </c>
      <c r="N20" s="57">
        <v>244041</v>
      </c>
      <c r="O20" s="21"/>
    </row>
    <row r="21" spans="1:15" s="9" customFormat="1" ht="15" x14ac:dyDescent="0.25">
      <c r="A21" s="13">
        <v>16</v>
      </c>
      <c r="B21" s="14" t="s">
        <v>82</v>
      </c>
      <c r="C21" s="15">
        <v>14160</v>
      </c>
      <c r="D21" s="15">
        <v>14160</v>
      </c>
      <c r="E21" s="22" t="s">
        <v>194</v>
      </c>
      <c r="F21" s="17" t="s">
        <v>39</v>
      </c>
      <c r="G21" s="23" t="s">
        <v>16</v>
      </c>
      <c r="H21" s="24">
        <f t="shared" si="0"/>
        <v>14160</v>
      </c>
      <c r="I21" s="23" t="str">
        <f t="shared" si="1"/>
        <v>หจก.ศรีมาตุลี</v>
      </c>
      <c r="J21" s="23" t="s">
        <v>16</v>
      </c>
      <c r="K21" s="24">
        <f t="shared" si="2"/>
        <v>14160</v>
      </c>
      <c r="L21" s="76" t="s">
        <v>224</v>
      </c>
      <c r="M21" s="89" t="s">
        <v>373</v>
      </c>
      <c r="N21" s="57">
        <v>244041</v>
      </c>
      <c r="O21" s="21"/>
    </row>
    <row r="22" spans="1:15" s="9" customFormat="1" ht="15.75" customHeight="1" x14ac:dyDescent="0.25">
      <c r="A22" s="31">
        <v>17</v>
      </c>
      <c r="B22" s="32" t="s">
        <v>235</v>
      </c>
      <c r="C22" s="33">
        <v>14160</v>
      </c>
      <c r="D22" s="33">
        <v>14160</v>
      </c>
      <c r="E22" s="34" t="s">
        <v>194</v>
      </c>
      <c r="F22" s="88" t="s">
        <v>39</v>
      </c>
      <c r="G22" s="36" t="s">
        <v>16</v>
      </c>
      <c r="H22" s="37">
        <v>14160</v>
      </c>
      <c r="I22" s="36" t="str">
        <f t="shared" si="1"/>
        <v>หจก.ศรีมาตุลี</v>
      </c>
      <c r="J22" s="36" t="s">
        <v>16</v>
      </c>
      <c r="K22" s="37">
        <v>14160</v>
      </c>
      <c r="L22" s="81" t="s">
        <v>224</v>
      </c>
      <c r="M22" s="83" t="s">
        <v>230</v>
      </c>
      <c r="N22" s="70">
        <v>233084</v>
      </c>
    </row>
    <row r="23" spans="1:15" s="9" customFormat="1" ht="15" x14ac:dyDescent="0.25">
      <c r="A23" s="13">
        <v>18</v>
      </c>
      <c r="B23" s="14" t="s">
        <v>60</v>
      </c>
      <c r="C23" s="15">
        <v>800</v>
      </c>
      <c r="D23" s="15">
        <v>800</v>
      </c>
      <c r="E23" s="22" t="s">
        <v>194</v>
      </c>
      <c r="F23" s="30" t="s">
        <v>61</v>
      </c>
      <c r="G23" s="23" t="s">
        <v>16</v>
      </c>
      <c r="H23" s="24">
        <f t="shared" ref="H23:H30" si="3">+C23</f>
        <v>800</v>
      </c>
      <c r="I23" s="23" t="str">
        <f t="shared" ref="I23:I30" si="4">+F23</f>
        <v>หจก.อุดมไพบูย์เซลแอนด์เซอร์วิส</v>
      </c>
      <c r="J23" s="23" t="s">
        <v>16</v>
      </c>
      <c r="K23" s="24">
        <f>+C23</f>
        <v>800</v>
      </c>
      <c r="L23" s="76" t="s">
        <v>224</v>
      </c>
      <c r="M23" s="89" t="s">
        <v>370</v>
      </c>
      <c r="N23" s="57">
        <v>244041</v>
      </c>
    </row>
    <row r="24" spans="1:15" ht="15" x14ac:dyDescent="0.25">
      <c r="A24" s="13">
        <v>19</v>
      </c>
      <c r="B24" s="14" t="s">
        <v>60</v>
      </c>
      <c r="C24" s="15">
        <v>4050</v>
      </c>
      <c r="D24" s="15">
        <v>4050</v>
      </c>
      <c r="E24" s="22" t="s">
        <v>194</v>
      </c>
      <c r="F24" s="17" t="s">
        <v>61</v>
      </c>
      <c r="G24" s="23" t="s">
        <v>16</v>
      </c>
      <c r="H24" s="19">
        <f t="shared" si="3"/>
        <v>4050</v>
      </c>
      <c r="I24" s="18" t="str">
        <f t="shared" si="4"/>
        <v>หจก.อุดมไพบูย์เซลแอนด์เซอร์วิส</v>
      </c>
      <c r="J24" s="18" t="s">
        <v>16</v>
      </c>
      <c r="K24" s="19">
        <f>C24</f>
        <v>4050</v>
      </c>
      <c r="L24" s="76" t="s">
        <v>224</v>
      </c>
      <c r="M24" s="89" t="s">
        <v>370</v>
      </c>
      <c r="N24" s="57">
        <v>244041</v>
      </c>
    </row>
    <row r="25" spans="1:15" ht="15" x14ac:dyDescent="0.25">
      <c r="A25" s="13">
        <v>20</v>
      </c>
      <c r="B25" s="14" t="s">
        <v>60</v>
      </c>
      <c r="C25" s="15">
        <v>800</v>
      </c>
      <c r="D25" s="15">
        <v>800</v>
      </c>
      <c r="E25" s="22" t="s">
        <v>194</v>
      </c>
      <c r="F25" s="17" t="s">
        <v>61</v>
      </c>
      <c r="G25" s="23" t="s">
        <v>16</v>
      </c>
      <c r="H25" s="24">
        <f t="shared" si="3"/>
        <v>800</v>
      </c>
      <c r="I25" s="23" t="str">
        <f t="shared" si="4"/>
        <v>หจก.อุดมไพบูย์เซลแอนด์เซอร์วิส</v>
      </c>
      <c r="J25" s="23" t="s">
        <v>16</v>
      </c>
      <c r="K25" s="24">
        <f t="shared" ref="K25:K30" si="5">+C25</f>
        <v>800</v>
      </c>
      <c r="L25" s="76" t="s">
        <v>224</v>
      </c>
      <c r="M25" s="89" t="s">
        <v>370</v>
      </c>
      <c r="N25" s="57">
        <v>244041</v>
      </c>
    </row>
    <row r="26" spans="1:15" s="9" customFormat="1" ht="15" x14ac:dyDescent="0.25">
      <c r="A26" s="13">
        <v>21</v>
      </c>
      <c r="B26" s="14" t="s">
        <v>60</v>
      </c>
      <c r="C26" s="15">
        <v>3550</v>
      </c>
      <c r="D26" s="15">
        <v>3550</v>
      </c>
      <c r="E26" s="22" t="s">
        <v>194</v>
      </c>
      <c r="F26" s="17" t="s">
        <v>61</v>
      </c>
      <c r="G26" s="23" t="s">
        <v>16</v>
      </c>
      <c r="H26" s="24">
        <f t="shared" si="3"/>
        <v>3550</v>
      </c>
      <c r="I26" s="23" t="str">
        <f t="shared" si="4"/>
        <v>หจก.อุดมไพบูย์เซลแอนด์เซอร์วิส</v>
      </c>
      <c r="J26" s="23" t="s">
        <v>16</v>
      </c>
      <c r="K26" s="24">
        <f t="shared" si="5"/>
        <v>3550</v>
      </c>
      <c r="L26" s="76" t="s">
        <v>224</v>
      </c>
      <c r="M26" s="89" t="s">
        <v>370</v>
      </c>
      <c r="N26" s="57">
        <v>244041</v>
      </c>
    </row>
    <row r="27" spans="1:15" ht="15" x14ac:dyDescent="0.25">
      <c r="A27" s="13">
        <v>22</v>
      </c>
      <c r="B27" s="14" t="s">
        <v>60</v>
      </c>
      <c r="C27" s="15">
        <v>800</v>
      </c>
      <c r="D27" s="15">
        <v>800</v>
      </c>
      <c r="E27" s="22" t="s">
        <v>194</v>
      </c>
      <c r="F27" s="17" t="s">
        <v>61</v>
      </c>
      <c r="G27" s="23" t="s">
        <v>16</v>
      </c>
      <c r="H27" s="24">
        <f t="shared" si="3"/>
        <v>800</v>
      </c>
      <c r="I27" s="23" t="str">
        <f t="shared" si="4"/>
        <v>หจก.อุดมไพบูย์เซลแอนด์เซอร์วิส</v>
      </c>
      <c r="J27" s="23" t="s">
        <v>16</v>
      </c>
      <c r="K27" s="24">
        <f t="shared" si="5"/>
        <v>800</v>
      </c>
      <c r="L27" s="76" t="s">
        <v>224</v>
      </c>
      <c r="M27" s="89" t="s">
        <v>370</v>
      </c>
      <c r="N27" s="57">
        <v>244041</v>
      </c>
    </row>
    <row r="28" spans="1:15" ht="15" x14ac:dyDescent="0.25">
      <c r="A28" s="13">
        <v>23</v>
      </c>
      <c r="B28" s="14" t="s">
        <v>64</v>
      </c>
      <c r="C28" s="15">
        <v>980</v>
      </c>
      <c r="D28" s="15">
        <v>980</v>
      </c>
      <c r="E28" s="22" t="s">
        <v>194</v>
      </c>
      <c r="F28" s="17" t="s">
        <v>65</v>
      </c>
      <c r="G28" s="23" t="s">
        <v>16</v>
      </c>
      <c r="H28" s="24">
        <f t="shared" si="3"/>
        <v>980</v>
      </c>
      <c r="I28" s="23" t="str">
        <f t="shared" si="4"/>
        <v>หสน.แสงศิลป์การพิมพ์</v>
      </c>
      <c r="J28" s="23" t="s">
        <v>16</v>
      </c>
      <c r="K28" s="24">
        <f t="shared" si="5"/>
        <v>980</v>
      </c>
      <c r="L28" s="76" t="s">
        <v>224</v>
      </c>
      <c r="M28" s="89" t="s">
        <v>370</v>
      </c>
      <c r="N28" s="57">
        <v>244041</v>
      </c>
    </row>
    <row r="29" spans="1:15" ht="15" x14ac:dyDescent="0.25">
      <c r="A29" s="13">
        <v>24</v>
      </c>
      <c r="B29" s="14" t="s">
        <v>66</v>
      </c>
      <c r="C29" s="15">
        <v>3705.41</v>
      </c>
      <c r="D29" s="15">
        <v>3705.41</v>
      </c>
      <c r="E29" s="22" t="s">
        <v>194</v>
      </c>
      <c r="F29" s="17" t="s">
        <v>58</v>
      </c>
      <c r="G29" s="23" t="s">
        <v>16</v>
      </c>
      <c r="H29" s="24">
        <f t="shared" si="3"/>
        <v>3705.41</v>
      </c>
      <c r="I29" s="23" t="str">
        <f t="shared" si="4"/>
        <v>ชวนิชคอนกรีต</v>
      </c>
      <c r="J29" s="23" t="s">
        <v>16</v>
      </c>
      <c r="K29" s="24">
        <f t="shared" si="5"/>
        <v>3705.41</v>
      </c>
      <c r="L29" s="76" t="s">
        <v>224</v>
      </c>
      <c r="M29" s="89" t="s">
        <v>370</v>
      </c>
      <c r="N29" s="57">
        <v>244041</v>
      </c>
    </row>
    <row r="30" spans="1:15" s="9" customFormat="1" ht="15" x14ac:dyDescent="0.25">
      <c r="A30" s="13">
        <v>25</v>
      </c>
      <c r="B30" s="14" t="s">
        <v>89</v>
      </c>
      <c r="C30" s="15">
        <v>651</v>
      </c>
      <c r="D30" s="15">
        <v>651</v>
      </c>
      <c r="E30" s="22" t="s">
        <v>194</v>
      </c>
      <c r="F30" s="17" t="s">
        <v>90</v>
      </c>
      <c r="G30" s="23" t="s">
        <v>16</v>
      </c>
      <c r="H30" s="24">
        <f t="shared" si="3"/>
        <v>651</v>
      </c>
      <c r="I30" s="23" t="str">
        <f t="shared" si="4"/>
        <v>บ.โฮม โปรดักส์ เซ็นเตอร์ จำกัด</v>
      </c>
      <c r="J30" s="23" t="s">
        <v>16</v>
      </c>
      <c r="K30" s="24">
        <f t="shared" si="5"/>
        <v>651</v>
      </c>
      <c r="L30" s="76" t="s">
        <v>224</v>
      </c>
      <c r="M30" s="89" t="s">
        <v>371</v>
      </c>
      <c r="N30" s="57">
        <v>244041</v>
      </c>
      <c r="O30" s="21"/>
    </row>
    <row r="31" spans="1:15" ht="15" x14ac:dyDescent="0.25">
      <c r="A31" s="9"/>
      <c r="B31" s="9"/>
      <c r="C31" s="25" t="e">
        <f>SUM(C6+#REF!+C13+#REF!+#REF!+#REF!+#REF!+#REF!+#REF!+#REF!+#REF!+#REF!+#REF!+#REF!+#REF!+#REF!+#REF!+#REF!+#REF!)</f>
        <v>#REF!</v>
      </c>
      <c r="D31" s="25"/>
      <c r="E31" s="10"/>
      <c r="F31" s="9"/>
      <c r="G31" s="9"/>
      <c r="H31" s="9"/>
      <c r="I31" s="9"/>
      <c r="J31" s="9"/>
      <c r="K31" s="28">
        <f>SUM(K6:K29)</f>
        <v>189593.48</v>
      </c>
      <c r="L31" s="9"/>
      <c r="M31" s="9"/>
      <c r="N31" s="9"/>
    </row>
  </sheetData>
  <mergeCells count="6">
    <mergeCell ref="F5:H5"/>
    <mergeCell ref="I5:K5"/>
    <mergeCell ref="M5:N5"/>
    <mergeCell ref="A4:N4"/>
    <mergeCell ref="A2:N2"/>
    <mergeCell ref="A3:N3"/>
  </mergeCells>
  <pageMargins left="0.47244094488188981" right="0.31496062992125984" top="0.47244094488188981" bottom="0.43307086614173229" header="0.31496062992125984" footer="0.31496062992125984"/>
  <pageSetup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DCC84-96A1-4766-AA9E-5B36F59ADD92}">
  <dimension ref="A1:O114"/>
  <sheetViews>
    <sheetView zoomScale="120" zoomScaleNormal="120" workbookViewId="0">
      <selection activeCell="M11" sqref="M11"/>
    </sheetView>
  </sheetViews>
  <sheetFormatPr defaultColWidth="8.125" defaultRowHeight="15" x14ac:dyDescent="0.25"/>
  <cols>
    <col min="1" max="1" width="4" style="9" bestFit="1" customWidth="1"/>
    <col min="2" max="2" width="21.25" style="9" bestFit="1" customWidth="1"/>
    <col min="3" max="3" width="7.875" style="9" customWidth="1"/>
    <col min="4" max="4" width="6.25" style="9" customWidth="1"/>
    <col min="5" max="5" width="7" style="10" customWidth="1"/>
    <col min="6" max="6" width="12.875" style="9" bestFit="1" customWidth="1"/>
    <col min="7" max="7" width="3.875" style="9" bestFit="1" customWidth="1"/>
    <col min="8" max="8" width="6.25" style="9" customWidth="1"/>
    <col min="9" max="9" width="12.875" style="9" bestFit="1" customWidth="1"/>
    <col min="10" max="10" width="3.875" style="9" bestFit="1" customWidth="1"/>
    <col min="11" max="11" width="7.375" style="9" customWidth="1"/>
    <col min="12" max="12" width="14.375" style="9" customWidth="1"/>
    <col min="13" max="13" width="8.625" style="9" customWidth="1"/>
    <col min="14" max="14" width="7.625" style="9" customWidth="1"/>
    <col min="15" max="16384" width="8.125" style="9"/>
  </cols>
  <sheetData>
    <row r="1" spans="1:15" ht="18" customHeight="1" x14ac:dyDescent="0.25">
      <c r="M1" s="40"/>
      <c r="N1" s="64" t="s">
        <v>10</v>
      </c>
    </row>
    <row r="2" spans="1:15" ht="18" customHeight="1" x14ac:dyDescent="0.3">
      <c r="A2" s="112" t="s">
        <v>73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5" ht="18" customHeight="1" x14ac:dyDescent="0.3">
      <c r="A3" s="112" t="str">
        <f>+[1]ก.พ.66!A3</f>
        <v>สำนักงานเขตพื้นที่การศึกษามัธยมศึกษานครสวรรค์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5" ht="18" customHeight="1" x14ac:dyDescent="0.3">
      <c r="A4" s="111" t="s">
        <v>345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</row>
    <row r="5" spans="1:15" ht="60" customHeight="1" x14ac:dyDescent="0.25">
      <c r="A5" s="60" t="s">
        <v>11</v>
      </c>
      <c r="B5" s="62" t="s">
        <v>12</v>
      </c>
      <c r="C5" s="60" t="s">
        <v>200</v>
      </c>
      <c r="D5" s="60" t="s">
        <v>199</v>
      </c>
      <c r="E5" s="60" t="s">
        <v>190</v>
      </c>
      <c r="F5" s="108" t="s">
        <v>191</v>
      </c>
      <c r="G5" s="109"/>
      <c r="H5" s="110"/>
      <c r="I5" s="108" t="s">
        <v>192</v>
      </c>
      <c r="J5" s="109"/>
      <c r="K5" s="110"/>
      <c r="L5" s="60" t="s">
        <v>197</v>
      </c>
      <c r="M5" s="108" t="s">
        <v>198</v>
      </c>
      <c r="N5" s="110"/>
    </row>
    <row r="6" spans="1:15" x14ac:dyDescent="0.25">
      <c r="A6" s="13">
        <v>1</v>
      </c>
      <c r="B6" s="14" t="s">
        <v>76</v>
      </c>
      <c r="C6" s="15">
        <v>2325</v>
      </c>
      <c r="D6" s="15">
        <v>2325</v>
      </c>
      <c r="E6" s="22" t="s">
        <v>194</v>
      </c>
      <c r="F6" s="17" t="s">
        <v>20</v>
      </c>
      <c r="G6" s="23" t="s">
        <v>16</v>
      </c>
      <c r="H6" s="24">
        <f>+C6</f>
        <v>2325</v>
      </c>
      <c r="I6" s="23" t="str">
        <f>+F6</f>
        <v>นางสาวศิริลักษณ์  ภูบรนภรณ์</v>
      </c>
      <c r="J6" s="23" t="s">
        <v>16</v>
      </c>
      <c r="K6" s="24">
        <f>+C6</f>
        <v>2325</v>
      </c>
      <c r="L6" s="20" t="s">
        <v>224</v>
      </c>
      <c r="M6" s="89" t="s">
        <v>369</v>
      </c>
      <c r="N6" s="57">
        <v>244046</v>
      </c>
      <c r="O6" s="21"/>
    </row>
    <row r="7" spans="1:15" x14ac:dyDescent="0.25">
      <c r="A7" s="13">
        <v>2</v>
      </c>
      <c r="B7" s="14" t="s">
        <v>236</v>
      </c>
      <c r="C7" s="15">
        <v>6338</v>
      </c>
      <c r="D7" s="15">
        <v>6338</v>
      </c>
      <c r="E7" s="22" t="s">
        <v>194</v>
      </c>
      <c r="F7" s="17" t="s">
        <v>39</v>
      </c>
      <c r="G7" s="23" t="s">
        <v>16</v>
      </c>
      <c r="H7" s="24">
        <v>6338</v>
      </c>
      <c r="I7" s="23" t="str">
        <f>+F7</f>
        <v>หจก.ศรีมาตุลี</v>
      </c>
      <c r="J7" s="23" t="s">
        <v>16</v>
      </c>
      <c r="K7" s="24">
        <v>6338</v>
      </c>
      <c r="L7" s="20" t="s">
        <v>224</v>
      </c>
      <c r="M7" s="65" t="s">
        <v>238</v>
      </c>
      <c r="N7" s="57">
        <v>244049</v>
      </c>
      <c r="O7" s="21"/>
    </row>
    <row r="8" spans="1:15" x14ac:dyDescent="0.25">
      <c r="A8" s="13">
        <v>3</v>
      </c>
      <c r="B8" s="14" t="s">
        <v>77</v>
      </c>
      <c r="C8" s="15">
        <v>1785</v>
      </c>
      <c r="D8" s="15">
        <v>1785</v>
      </c>
      <c r="E8" s="22" t="s">
        <v>194</v>
      </c>
      <c r="F8" s="17" t="s">
        <v>20</v>
      </c>
      <c r="G8" s="23" t="s">
        <v>16</v>
      </c>
      <c r="H8" s="24">
        <f>+C8</f>
        <v>1785</v>
      </c>
      <c r="I8" s="23" t="str">
        <f>+F8</f>
        <v>นางสาวศิริลักษณ์  ภูบรนภรณ์</v>
      </c>
      <c r="J8" s="23" t="s">
        <v>16</v>
      </c>
      <c r="K8" s="24">
        <f>+C8</f>
        <v>1785</v>
      </c>
      <c r="L8" s="20" t="s">
        <v>224</v>
      </c>
      <c r="M8" s="89" t="s">
        <v>369</v>
      </c>
      <c r="N8" s="57">
        <v>244053</v>
      </c>
      <c r="O8" s="21"/>
    </row>
    <row r="9" spans="1:15" x14ac:dyDescent="0.25">
      <c r="A9" s="31">
        <v>4</v>
      </c>
      <c r="B9" s="32" t="s">
        <v>239</v>
      </c>
      <c r="C9" s="33">
        <v>26615</v>
      </c>
      <c r="D9" s="33">
        <v>26615</v>
      </c>
      <c r="E9" s="34" t="s">
        <v>194</v>
      </c>
      <c r="F9" s="35" t="s">
        <v>39</v>
      </c>
      <c r="G9" s="36" t="s">
        <v>16</v>
      </c>
      <c r="H9" s="37">
        <f>D9</f>
        <v>26615</v>
      </c>
      <c r="I9" s="36" t="s">
        <v>39</v>
      </c>
      <c r="J9" s="36" t="s">
        <v>16</v>
      </c>
      <c r="K9" s="37">
        <f>D9</f>
        <v>26615</v>
      </c>
      <c r="L9" s="82" t="s">
        <v>224</v>
      </c>
      <c r="M9" s="90" t="s">
        <v>237</v>
      </c>
      <c r="N9" s="70">
        <v>244055</v>
      </c>
      <c r="O9" s="21"/>
    </row>
    <row r="10" spans="1:15" x14ac:dyDescent="0.25">
      <c r="A10" s="13">
        <v>5</v>
      </c>
      <c r="B10" s="14" t="s">
        <v>68</v>
      </c>
      <c r="C10" s="15">
        <v>12990</v>
      </c>
      <c r="D10" s="15">
        <v>12990</v>
      </c>
      <c r="E10" s="22" t="s">
        <v>194</v>
      </c>
      <c r="F10" s="17" t="s">
        <v>39</v>
      </c>
      <c r="G10" s="23" t="s">
        <v>16</v>
      </c>
      <c r="H10" s="24">
        <f t="shared" ref="H10:H27" si="0">+C10</f>
        <v>12990</v>
      </c>
      <c r="I10" s="23" t="str">
        <f t="shared" ref="I10:I27" si="1">+F10</f>
        <v>หจก.ศรีมาตุลี</v>
      </c>
      <c r="J10" s="23" t="s">
        <v>16</v>
      </c>
      <c r="K10" s="24">
        <f t="shared" ref="K10:K27" si="2">+C10</f>
        <v>12990</v>
      </c>
      <c r="L10" s="20" t="s">
        <v>224</v>
      </c>
      <c r="M10" s="89" t="s">
        <v>240</v>
      </c>
      <c r="N10" s="57">
        <v>244056</v>
      </c>
      <c r="O10" s="21"/>
    </row>
    <row r="11" spans="1:15" x14ac:dyDescent="0.25">
      <c r="A11" s="13">
        <v>6</v>
      </c>
      <c r="B11" s="14" t="s">
        <v>77</v>
      </c>
      <c r="C11" s="15">
        <v>1485</v>
      </c>
      <c r="D11" s="15">
        <v>1485</v>
      </c>
      <c r="E11" s="22" t="s">
        <v>194</v>
      </c>
      <c r="F11" s="17" t="s">
        <v>20</v>
      </c>
      <c r="G11" s="23" t="s">
        <v>16</v>
      </c>
      <c r="H11" s="24">
        <f t="shared" si="0"/>
        <v>1485</v>
      </c>
      <c r="I11" s="23" t="str">
        <f t="shared" si="1"/>
        <v>นางสาวศิริลักษณ์  ภูบรนภรณ์</v>
      </c>
      <c r="J11" s="23" t="s">
        <v>16</v>
      </c>
      <c r="K11" s="24">
        <f t="shared" si="2"/>
        <v>1485</v>
      </c>
      <c r="L11" s="20" t="s">
        <v>224</v>
      </c>
      <c r="M11" s="89" t="s">
        <v>369</v>
      </c>
      <c r="N11" s="57">
        <v>244060</v>
      </c>
      <c r="O11" s="21"/>
    </row>
    <row r="12" spans="1:15" x14ac:dyDescent="0.25">
      <c r="A12" s="13">
        <v>7</v>
      </c>
      <c r="B12" s="14" t="s">
        <v>78</v>
      </c>
      <c r="C12" s="15">
        <v>1020</v>
      </c>
      <c r="D12" s="15">
        <v>1020</v>
      </c>
      <c r="E12" s="22" t="s">
        <v>194</v>
      </c>
      <c r="F12" s="17" t="s">
        <v>20</v>
      </c>
      <c r="G12" s="23" t="s">
        <v>16</v>
      </c>
      <c r="H12" s="24">
        <f t="shared" si="0"/>
        <v>1020</v>
      </c>
      <c r="I12" s="23" t="str">
        <f t="shared" si="1"/>
        <v>นางสาวศิริลักษณ์  ภูบรนภรณ์</v>
      </c>
      <c r="J12" s="23" t="s">
        <v>16</v>
      </c>
      <c r="K12" s="24">
        <f t="shared" si="2"/>
        <v>1020</v>
      </c>
      <c r="L12" s="20" t="s">
        <v>224</v>
      </c>
      <c r="M12" s="89" t="s">
        <v>369</v>
      </c>
      <c r="N12" s="57">
        <v>244064</v>
      </c>
      <c r="O12" s="21"/>
    </row>
    <row r="13" spans="1:15" x14ac:dyDescent="0.25">
      <c r="A13" s="13">
        <v>8</v>
      </c>
      <c r="B13" s="14" t="s">
        <v>79</v>
      </c>
      <c r="C13" s="15">
        <v>5851.83</v>
      </c>
      <c r="D13" s="15">
        <v>5851.83</v>
      </c>
      <c r="E13" s="22" t="s">
        <v>194</v>
      </c>
      <c r="F13" s="17" t="s">
        <v>30</v>
      </c>
      <c r="G13" s="23" t="s">
        <v>16</v>
      </c>
      <c r="H13" s="24">
        <f t="shared" si="0"/>
        <v>5851.83</v>
      </c>
      <c r="I13" s="23" t="str">
        <f t="shared" si="1"/>
        <v>บริษัท โตโยต้านครสวรรค์ 1981 จำกัด</v>
      </c>
      <c r="J13" s="23" t="s">
        <v>16</v>
      </c>
      <c r="K13" s="24">
        <f t="shared" si="2"/>
        <v>5851.83</v>
      </c>
      <c r="L13" s="20" t="s">
        <v>224</v>
      </c>
      <c r="M13" s="65" t="s">
        <v>255</v>
      </c>
      <c r="N13" s="57">
        <v>244068</v>
      </c>
      <c r="O13" s="21"/>
    </row>
    <row r="14" spans="1:15" x14ac:dyDescent="0.25">
      <c r="A14" s="13">
        <v>9</v>
      </c>
      <c r="B14" s="14" t="s">
        <v>80</v>
      </c>
      <c r="C14" s="15">
        <v>2503.8000000000002</v>
      </c>
      <c r="D14" s="15">
        <v>2503.8000000000002</v>
      </c>
      <c r="E14" s="22" t="s">
        <v>194</v>
      </c>
      <c r="F14" s="17" t="s">
        <v>30</v>
      </c>
      <c r="G14" s="23" t="s">
        <v>16</v>
      </c>
      <c r="H14" s="24">
        <f t="shared" si="0"/>
        <v>2503.8000000000002</v>
      </c>
      <c r="I14" s="23" t="str">
        <f t="shared" si="1"/>
        <v>บริษัท โตโยต้านครสวรรค์ 1981 จำกัด</v>
      </c>
      <c r="J14" s="23" t="s">
        <v>16</v>
      </c>
      <c r="K14" s="24">
        <f t="shared" si="2"/>
        <v>2503.8000000000002</v>
      </c>
      <c r="L14" s="20" t="s">
        <v>224</v>
      </c>
      <c r="M14" s="89" t="s">
        <v>369</v>
      </c>
      <c r="N14" s="57">
        <v>244068</v>
      </c>
      <c r="O14" s="21"/>
    </row>
    <row r="15" spans="1:15" x14ac:dyDescent="0.25">
      <c r="A15" s="13">
        <v>10</v>
      </c>
      <c r="B15" s="14" t="s">
        <v>76</v>
      </c>
      <c r="C15" s="15">
        <v>1095</v>
      </c>
      <c r="D15" s="15">
        <v>1095</v>
      </c>
      <c r="E15" s="22" t="s">
        <v>194</v>
      </c>
      <c r="F15" s="17" t="s">
        <v>20</v>
      </c>
      <c r="G15" s="23" t="s">
        <v>16</v>
      </c>
      <c r="H15" s="24">
        <f t="shared" si="0"/>
        <v>1095</v>
      </c>
      <c r="I15" s="23" t="str">
        <f t="shared" si="1"/>
        <v>นางสาวศิริลักษณ์  ภูบรนภรณ์</v>
      </c>
      <c r="J15" s="23" t="s">
        <v>16</v>
      </c>
      <c r="K15" s="24">
        <f t="shared" si="2"/>
        <v>1095</v>
      </c>
      <c r="L15" s="20" t="s">
        <v>224</v>
      </c>
      <c r="M15" s="89" t="s">
        <v>369</v>
      </c>
      <c r="N15" s="57">
        <v>244069</v>
      </c>
      <c r="O15" s="21"/>
    </row>
    <row r="16" spans="1:15" x14ac:dyDescent="0.25">
      <c r="A16" s="13">
        <v>11</v>
      </c>
      <c r="B16" s="14" t="s">
        <v>83</v>
      </c>
      <c r="C16" s="15">
        <v>1765</v>
      </c>
      <c r="D16" s="15">
        <v>1765</v>
      </c>
      <c r="E16" s="22" t="s">
        <v>194</v>
      </c>
      <c r="F16" s="17" t="s">
        <v>39</v>
      </c>
      <c r="G16" s="23" t="s">
        <v>16</v>
      </c>
      <c r="H16" s="24">
        <f t="shared" si="0"/>
        <v>1765</v>
      </c>
      <c r="I16" s="23" t="str">
        <f t="shared" si="1"/>
        <v>หจก.ศรีมาตุลี</v>
      </c>
      <c r="J16" s="23" t="s">
        <v>16</v>
      </c>
      <c r="K16" s="24">
        <f t="shared" si="2"/>
        <v>1765</v>
      </c>
      <c r="L16" s="20" t="s">
        <v>224</v>
      </c>
      <c r="M16" s="89" t="s">
        <v>373</v>
      </c>
      <c r="N16" s="57">
        <v>244046</v>
      </c>
      <c r="O16" s="21"/>
    </row>
    <row r="17" spans="1:15" x14ac:dyDescent="0.25">
      <c r="A17" s="13">
        <v>12</v>
      </c>
      <c r="B17" s="14" t="s">
        <v>57</v>
      </c>
      <c r="C17" s="15">
        <v>674</v>
      </c>
      <c r="D17" s="15">
        <v>674</v>
      </c>
      <c r="E17" s="22" t="s">
        <v>194</v>
      </c>
      <c r="F17" s="17" t="s">
        <v>58</v>
      </c>
      <c r="G17" s="23" t="s">
        <v>16</v>
      </c>
      <c r="H17" s="24">
        <f t="shared" si="0"/>
        <v>674</v>
      </c>
      <c r="I17" s="23" t="str">
        <f t="shared" si="1"/>
        <v>ชวนิชคอนกรีต</v>
      </c>
      <c r="J17" s="23" t="s">
        <v>16</v>
      </c>
      <c r="K17" s="24">
        <f t="shared" si="2"/>
        <v>674</v>
      </c>
      <c r="L17" s="20" t="s">
        <v>224</v>
      </c>
      <c r="M17" s="89" t="s">
        <v>373</v>
      </c>
      <c r="N17" s="57">
        <v>244064</v>
      </c>
      <c r="O17" s="21"/>
    </row>
    <row r="18" spans="1:15" x14ac:dyDescent="0.25">
      <c r="A18" s="13">
        <v>13</v>
      </c>
      <c r="B18" s="14" t="s">
        <v>44</v>
      </c>
      <c r="C18" s="15">
        <v>485</v>
      </c>
      <c r="D18" s="15">
        <v>485</v>
      </c>
      <c r="E18" s="22" t="s">
        <v>194</v>
      </c>
      <c r="F18" s="17" t="s">
        <v>39</v>
      </c>
      <c r="G18" s="23" t="s">
        <v>16</v>
      </c>
      <c r="H18" s="24">
        <f t="shared" si="0"/>
        <v>485</v>
      </c>
      <c r="I18" s="23" t="str">
        <f t="shared" si="1"/>
        <v>หจก.ศรีมาตุลี</v>
      </c>
      <c r="J18" s="23" t="s">
        <v>16</v>
      </c>
      <c r="K18" s="24">
        <f t="shared" si="2"/>
        <v>485</v>
      </c>
      <c r="L18" s="20" t="s">
        <v>224</v>
      </c>
      <c r="M18" s="89" t="s">
        <v>373</v>
      </c>
      <c r="N18" s="57">
        <v>244067</v>
      </c>
      <c r="O18" s="21"/>
    </row>
    <row r="19" spans="1:15" x14ac:dyDescent="0.25">
      <c r="A19" s="13">
        <v>14</v>
      </c>
      <c r="B19" s="14" t="s">
        <v>44</v>
      </c>
      <c r="C19" s="15">
        <v>999</v>
      </c>
      <c r="D19" s="15">
        <v>999</v>
      </c>
      <c r="E19" s="22" t="s">
        <v>194</v>
      </c>
      <c r="F19" s="17" t="s">
        <v>39</v>
      </c>
      <c r="G19" s="23" t="s">
        <v>16</v>
      </c>
      <c r="H19" s="24">
        <f t="shared" si="0"/>
        <v>999</v>
      </c>
      <c r="I19" s="23" t="str">
        <f t="shared" si="1"/>
        <v>หจก.ศรีมาตุลี</v>
      </c>
      <c r="J19" s="23" t="s">
        <v>16</v>
      </c>
      <c r="K19" s="24">
        <f t="shared" si="2"/>
        <v>999</v>
      </c>
      <c r="L19" s="20" t="s">
        <v>224</v>
      </c>
      <c r="M19" s="89" t="s">
        <v>373</v>
      </c>
      <c r="N19" s="57">
        <v>244067</v>
      </c>
      <c r="O19" s="21"/>
    </row>
    <row r="20" spans="1:15" x14ac:dyDescent="0.25">
      <c r="A20" s="13">
        <v>15</v>
      </c>
      <c r="B20" s="14" t="s">
        <v>68</v>
      </c>
      <c r="C20" s="15">
        <v>1920</v>
      </c>
      <c r="D20" s="15">
        <v>1920</v>
      </c>
      <c r="E20" s="22" t="s">
        <v>194</v>
      </c>
      <c r="F20" s="17" t="s">
        <v>39</v>
      </c>
      <c r="G20" s="23" t="s">
        <v>16</v>
      </c>
      <c r="H20" s="24">
        <f t="shared" si="0"/>
        <v>1920</v>
      </c>
      <c r="I20" s="23" t="str">
        <f t="shared" si="1"/>
        <v>หจก.ศรีมาตุลี</v>
      </c>
      <c r="J20" s="23" t="s">
        <v>16</v>
      </c>
      <c r="K20" s="24">
        <f t="shared" si="2"/>
        <v>1920</v>
      </c>
      <c r="L20" s="20" t="s">
        <v>224</v>
      </c>
      <c r="M20" s="89" t="s">
        <v>373</v>
      </c>
      <c r="N20" s="57">
        <v>244068</v>
      </c>
      <c r="O20" s="21"/>
    </row>
    <row r="21" spans="1:15" x14ac:dyDescent="0.25">
      <c r="A21" s="13">
        <v>16</v>
      </c>
      <c r="B21" s="14" t="s">
        <v>44</v>
      </c>
      <c r="C21" s="15">
        <v>999</v>
      </c>
      <c r="D21" s="15">
        <v>999</v>
      </c>
      <c r="E21" s="22" t="s">
        <v>194</v>
      </c>
      <c r="F21" s="17" t="s">
        <v>39</v>
      </c>
      <c r="G21" s="23" t="s">
        <v>16</v>
      </c>
      <c r="H21" s="24">
        <f t="shared" si="0"/>
        <v>999</v>
      </c>
      <c r="I21" s="23" t="str">
        <f t="shared" si="1"/>
        <v>หจก.ศรีมาตุลี</v>
      </c>
      <c r="J21" s="23" t="s">
        <v>16</v>
      </c>
      <c r="K21" s="24">
        <f t="shared" si="2"/>
        <v>999</v>
      </c>
      <c r="L21" s="20" t="s">
        <v>224</v>
      </c>
      <c r="M21" s="89" t="s">
        <v>373</v>
      </c>
      <c r="N21" s="57">
        <v>244070</v>
      </c>
      <c r="O21" s="21"/>
    </row>
    <row r="22" spans="1:15" x14ac:dyDescent="0.25">
      <c r="A22" s="13">
        <v>17</v>
      </c>
      <c r="B22" s="14" t="s">
        <v>56</v>
      </c>
      <c r="C22" s="15">
        <v>5064</v>
      </c>
      <c r="D22" s="15">
        <v>5064</v>
      </c>
      <c r="E22" s="22" t="s">
        <v>194</v>
      </c>
      <c r="F22" s="17" t="s">
        <v>39</v>
      </c>
      <c r="G22" s="23" t="s">
        <v>16</v>
      </c>
      <c r="H22" s="24">
        <f t="shared" si="0"/>
        <v>5064</v>
      </c>
      <c r="I22" s="23" t="str">
        <f t="shared" si="1"/>
        <v>หจก.ศรีมาตุลี</v>
      </c>
      <c r="J22" s="23" t="s">
        <v>16</v>
      </c>
      <c r="K22" s="24">
        <f t="shared" si="2"/>
        <v>5064</v>
      </c>
      <c r="L22" s="20" t="s">
        <v>224</v>
      </c>
      <c r="M22" s="65" t="s">
        <v>241</v>
      </c>
      <c r="N22" s="57">
        <v>244070</v>
      </c>
      <c r="O22" s="21"/>
    </row>
    <row r="23" spans="1:15" x14ac:dyDescent="0.25">
      <c r="A23" s="13">
        <v>18</v>
      </c>
      <c r="B23" s="14" t="s">
        <v>82</v>
      </c>
      <c r="C23" s="15">
        <v>10036</v>
      </c>
      <c r="D23" s="15">
        <v>10036</v>
      </c>
      <c r="E23" s="22" t="s">
        <v>194</v>
      </c>
      <c r="F23" s="17" t="s">
        <v>39</v>
      </c>
      <c r="G23" s="23" t="s">
        <v>16</v>
      </c>
      <c r="H23" s="24">
        <f t="shared" si="0"/>
        <v>10036</v>
      </c>
      <c r="I23" s="23" t="str">
        <f t="shared" si="1"/>
        <v>หจก.ศรีมาตุลี</v>
      </c>
      <c r="J23" s="23" t="s">
        <v>16</v>
      </c>
      <c r="K23" s="24">
        <f t="shared" si="2"/>
        <v>10036</v>
      </c>
      <c r="L23" s="20" t="s">
        <v>224</v>
      </c>
      <c r="M23" s="65" t="s">
        <v>242</v>
      </c>
      <c r="N23" s="57">
        <v>244070</v>
      </c>
      <c r="O23" s="21"/>
    </row>
    <row r="24" spans="1:15" x14ac:dyDescent="0.25">
      <c r="A24" s="13">
        <v>19</v>
      </c>
      <c r="B24" s="14" t="s">
        <v>203</v>
      </c>
      <c r="C24" s="15">
        <v>9000</v>
      </c>
      <c r="D24" s="15">
        <v>9000</v>
      </c>
      <c r="E24" s="22" t="s">
        <v>194</v>
      </c>
      <c r="F24" s="17" t="s">
        <v>213</v>
      </c>
      <c r="G24" s="23" t="s">
        <v>16</v>
      </c>
      <c r="H24" s="24">
        <f t="shared" si="0"/>
        <v>9000</v>
      </c>
      <c r="I24" s="23" t="str">
        <f t="shared" si="1"/>
        <v>น.ส.สุธาสินี สารชาติ</v>
      </c>
      <c r="J24" s="23" t="s">
        <v>16</v>
      </c>
      <c r="K24" s="24">
        <f t="shared" si="2"/>
        <v>9000</v>
      </c>
      <c r="L24" s="20" t="s">
        <v>224</v>
      </c>
      <c r="M24" s="65" t="s">
        <v>257</v>
      </c>
      <c r="N24" s="57">
        <v>244071</v>
      </c>
      <c r="O24" s="21"/>
    </row>
    <row r="25" spans="1:15" x14ac:dyDescent="0.25">
      <c r="A25" s="13">
        <v>20</v>
      </c>
      <c r="B25" s="14" t="s">
        <v>203</v>
      </c>
      <c r="C25" s="15">
        <v>9000</v>
      </c>
      <c r="D25" s="15">
        <v>9000</v>
      </c>
      <c r="E25" s="22" t="s">
        <v>194</v>
      </c>
      <c r="F25" s="17" t="s">
        <v>258</v>
      </c>
      <c r="G25" s="23" t="s">
        <v>16</v>
      </c>
      <c r="H25" s="24">
        <f t="shared" si="0"/>
        <v>9000</v>
      </c>
      <c r="I25" s="23" t="str">
        <f t="shared" si="1"/>
        <v>นายวรากร สุทธวิภาต</v>
      </c>
      <c r="J25" s="23" t="s">
        <v>16</v>
      </c>
      <c r="K25" s="24">
        <f t="shared" si="2"/>
        <v>9000</v>
      </c>
      <c r="L25" s="20" t="s">
        <v>224</v>
      </c>
      <c r="M25" s="65" t="s">
        <v>259</v>
      </c>
      <c r="N25" s="57">
        <v>244071</v>
      </c>
      <c r="O25" s="21"/>
    </row>
    <row r="26" spans="1:15" x14ac:dyDescent="0.25">
      <c r="A26" s="13">
        <v>21</v>
      </c>
      <c r="B26" s="14" t="s">
        <v>203</v>
      </c>
      <c r="C26" s="15">
        <v>9000</v>
      </c>
      <c r="D26" s="15">
        <v>9000</v>
      </c>
      <c r="E26" s="22" t="s">
        <v>194</v>
      </c>
      <c r="F26" s="17" t="s">
        <v>214</v>
      </c>
      <c r="G26" s="23" t="s">
        <v>16</v>
      </c>
      <c r="H26" s="24">
        <f t="shared" si="0"/>
        <v>9000</v>
      </c>
      <c r="I26" s="23" t="str">
        <f t="shared" si="1"/>
        <v>นายรุ่ง บัวบุญ</v>
      </c>
      <c r="J26" s="23" t="s">
        <v>16</v>
      </c>
      <c r="K26" s="24">
        <f t="shared" si="2"/>
        <v>9000</v>
      </c>
      <c r="L26" s="20" t="s">
        <v>224</v>
      </c>
      <c r="M26" s="65" t="s">
        <v>260</v>
      </c>
      <c r="N26" s="57">
        <v>244071</v>
      </c>
      <c r="O26" s="21"/>
    </row>
    <row r="27" spans="1:15" x14ac:dyDescent="0.25">
      <c r="A27" s="13">
        <v>22</v>
      </c>
      <c r="B27" s="14" t="s">
        <v>203</v>
      </c>
      <c r="C27" s="15">
        <v>9000</v>
      </c>
      <c r="D27" s="15">
        <v>9000</v>
      </c>
      <c r="E27" s="22" t="s">
        <v>194</v>
      </c>
      <c r="F27" s="17" t="s">
        <v>205</v>
      </c>
      <c r="G27" s="23" t="s">
        <v>16</v>
      </c>
      <c r="H27" s="24">
        <f t="shared" si="0"/>
        <v>9000</v>
      </c>
      <c r="I27" s="23" t="str">
        <f t="shared" si="1"/>
        <v>น.ส.อัจจิมา พุฒจิระ</v>
      </c>
      <c r="J27" s="23" t="s">
        <v>16</v>
      </c>
      <c r="K27" s="24">
        <f t="shared" si="2"/>
        <v>9000</v>
      </c>
      <c r="L27" s="20" t="s">
        <v>224</v>
      </c>
      <c r="M27" s="65" t="s">
        <v>261</v>
      </c>
      <c r="N27" s="57">
        <v>244071</v>
      </c>
      <c r="O27" s="21"/>
    </row>
    <row r="28" spans="1:15" x14ac:dyDescent="0.25">
      <c r="C28" s="25" t="e">
        <f>SUM(#REF!+#REF!+#REF!+#REF!+#REF!+#REF!+#REF!+#REF!+#REF!+#REF!+#REF!+#REF!+#REF!+#REF!+#REF!+#REF!+#REF!+#REF!+#REF!)</f>
        <v>#REF!</v>
      </c>
      <c r="D28" s="25"/>
      <c r="K28" s="28">
        <f>SUM(K6:K27)</f>
        <v>119950.63</v>
      </c>
    </row>
    <row r="29" spans="1:15" x14ac:dyDescent="0.25">
      <c r="C29" s="25" t="e">
        <f>SUM(#REF!+#REF!+#REF!+#REF!+#REF!+#REF!+#REF!+#REF!+#REF!+#REF!+#REF!+#REF!+#REF!+#REF!+#REF!+#REF!+#REF!+#REF!+#REF!+#REF!+#REF!+#REF!+#REF!+#REF!+#REF!+#REF!+#REF!+#REF!+#REF!+#REF!+#REF!+#REF!)</f>
        <v>#REF!</v>
      </c>
      <c r="D29" s="25"/>
    </row>
    <row r="30" spans="1:15" x14ac:dyDescent="0.25">
      <c r="C30" s="25" t="e">
        <f>SUM(C28:C29)</f>
        <v>#REF!</v>
      </c>
      <c r="D30" s="25"/>
    </row>
    <row r="37" spans="13:13" x14ac:dyDescent="0.25">
      <c r="M37" s="27"/>
    </row>
    <row r="114" spans="13:13" x14ac:dyDescent="0.25">
      <c r="M114" s="27"/>
    </row>
  </sheetData>
  <mergeCells count="6">
    <mergeCell ref="F5:H5"/>
    <mergeCell ref="I5:K5"/>
    <mergeCell ref="M5:N5"/>
    <mergeCell ref="A4:N4"/>
    <mergeCell ref="A2:N2"/>
    <mergeCell ref="A3:N3"/>
  </mergeCells>
  <pageMargins left="0.32" right="0.24" top="0.52" bottom="0.75" header="0.3" footer="0.3"/>
  <pageSetup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075E0-A910-45D3-A96A-A9957DEACBCB}">
  <dimension ref="A1:O106"/>
  <sheetViews>
    <sheetView topLeftCell="A10" zoomScale="120" zoomScaleNormal="120" workbookViewId="0">
      <selection activeCell="H11" sqref="H11"/>
    </sheetView>
  </sheetViews>
  <sheetFormatPr defaultColWidth="8.125" defaultRowHeight="15" x14ac:dyDescent="0.25"/>
  <cols>
    <col min="1" max="1" width="4" style="9" bestFit="1" customWidth="1"/>
    <col min="2" max="2" width="21.25" style="9" bestFit="1" customWidth="1"/>
    <col min="3" max="3" width="7" style="9" customWidth="1"/>
    <col min="4" max="4" width="7.375" style="9" customWidth="1"/>
    <col min="5" max="5" width="8.125" style="10" customWidth="1"/>
    <col min="6" max="6" width="12.875" style="9" bestFit="1" customWidth="1"/>
    <col min="7" max="7" width="3.875" style="9" bestFit="1" customWidth="1"/>
    <col min="8" max="8" width="5.25" style="9" bestFit="1" customWidth="1"/>
    <col min="9" max="9" width="12.875" style="9" bestFit="1" customWidth="1"/>
    <col min="10" max="10" width="3.875" style="9" bestFit="1" customWidth="1"/>
    <col min="11" max="11" width="7.25" style="9" customWidth="1"/>
    <col min="12" max="12" width="14" style="9" customWidth="1"/>
    <col min="13" max="13" width="8" style="9" customWidth="1"/>
    <col min="14" max="14" width="7.125" style="9" customWidth="1"/>
    <col min="15" max="15" width="8.125" style="9"/>
    <col min="16" max="16" width="8.375" style="9" customWidth="1"/>
    <col min="17" max="16384" width="8.125" style="9"/>
  </cols>
  <sheetData>
    <row r="1" spans="1:15" ht="18" customHeight="1" x14ac:dyDescent="0.25">
      <c r="M1" s="40"/>
      <c r="N1" s="64" t="s">
        <v>10</v>
      </c>
    </row>
    <row r="2" spans="1:15" ht="18" customHeight="1" x14ac:dyDescent="0.3">
      <c r="A2" s="112" t="s">
        <v>84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5" ht="18" customHeight="1" x14ac:dyDescent="0.3">
      <c r="A3" s="112" t="str">
        <f>+[1]ก.พ.66!A3</f>
        <v>สำนักงานเขตพื้นที่การศึกษามัธยมศึกษานครสวรรค์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5" ht="18" customHeight="1" x14ac:dyDescent="0.3">
      <c r="A4" s="113" t="s">
        <v>346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5" spans="1:15" ht="60" customHeight="1" x14ac:dyDescent="0.25">
      <c r="A5" s="60" t="s">
        <v>11</v>
      </c>
      <c r="B5" s="60" t="s">
        <v>12</v>
      </c>
      <c r="C5" s="60" t="s">
        <v>200</v>
      </c>
      <c r="D5" s="60" t="s">
        <v>199</v>
      </c>
      <c r="E5" s="60" t="s">
        <v>190</v>
      </c>
      <c r="F5" s="108" t="s">
        <v>191</v>
      </c>
      <c r="G5" s="109"/>
      <c r="H5" s="110"/>
      <c r="I5" s="108" t="s">
        <v>192</v>
      </c>
      <c r="J5" s="109"/>
      <c r="K5" s="110"/>
      <c r="L5" s="60" t="s">
        <v>197</v>
      </c>
      <c r="M5" s="108" t="s">
        <v>198</v>
      </c>
      <c r="N5" s="110"/>
    </row>
    <row r="6" spans="1:15" ht="15.75" x14ac:dyDescent="0.25">
      <c r="A6" s="13">
        <v>1</v>
      </c>
      <c r="B6" s="14" t="s">
        <v>203</v>
      </c>
      <c r="C6" s="15">
        <v>12000</v>
      </c>
      <c r="D6" s="15">
        <v>12000</v>
      </c>
      <c r="E6" s="22" t="s">
        <v>194</v>
      </c>
      <c r="F6" s="72" t="s">
        <v>206</v>
      </c>
      <c r="G6" s="23" t="s">
        <v>16</v>
      </c>
      <c r="H6" s="24">
        <v>12000</v>
      </c>
      <c r="I6" s="23" t="str">
        <f>F6</f>
        <v>ว่าที่ ร.ต.สุรเศรษฐ์ ศรชัย</v>
      </c>
      <c r="J6" s="23" t="s">
        <v>16</v>
      </c>
      <c r="K6" s="24">
        <v>12000</v>
      </c>
      <c r="L6" s="20" t="s">
        <v>224</v>
      </c>
      <c r="M6" s="65" t="s">
        <v>264</v>
      </c>
      <c r="N6" s="57">
        <v>244075</v>
      </c>
      <c r="O6" s="21"/>
    </row>
    <row r="7" spans="1:15" x14ac:dyDescent="0.25">
      <c r="A7" s="13">
        <v>2</v>
      </c>
      <c r="B7" s="14" t="s">
        <v>203</v>
      </c>
      <c r="C7" s="15">
        <v>9000</v>
      </c>
      <c r="D7" s="15">
        <v>9000</v>
      </c>
      <c r="E7" s="22" t="s">
        <v>194</v>
      </c>
      <c r="F7" s="17" t="s">
        <v>208</v>
      </c>
      <c r="G7" s="23" t="s">
        <v>16</v>
      </c>
      <c r="H7" s="24">
        <v>9000</v>
      </c>
      <c r="I7" s="23" t="s">
        <v>208</v>
      </c>
      <c r="J7" s="23" t="s">
        <v>16</v>
      </c>
      <c r="K7" s="24">
        <v>9000</v>
      </c>
      <c r="L7" s="20" t="s">
        <v>224</v>
      </c>
      <c r="M7" s="65" t="s">
        <v>265</v>
      </c>
      <c r="N7" s="57">
        <v>244075</v>
      </c>
      <c r="O7" s="21"/>
    </row>
    <row r="8" spans="1:15" x14ac:dyDescent="0.25">
      <c r="A8" s="13">
        <v>3</v>
      </c>
      <c r="B8" s="14" t="s">
        <v>203</v>
      </c>
      <c r="C8" s="15">
        <v>9000</v>
      </c>
      <c r="D8" s="15">
        <v>9000</v>
      </c>
      <c r="E8" s="22" t="s">
        <v>194</v>
      </c>
      <c r="F8" s="17" t="s">
        <v>209</v>
      </c>
      <c r="G8" s="23" t="s">
        <v>16</v>
      </c>
      <c r="H8" s="24">
        <v>9000</v>
      </c>
      <c r="I8" s="23" t="s">
        <v>209</v>
      </c>
      <c r="J8" s="23" t="s">
        <v>16</v>
      </c>
      <c r="K8" s="24">
        <v>9000</v>
      </c>
      <c r="L8" s="20" t="s">
        <v>224</v>
      </c>
      <c r="M8" s="65" t="s">
        <v>266</v>
      </c>
      <c r="N8" s="57">
        <v>244075</v>
      </c>
      <c r="O8" s="21"/>
    </row>
    <row r="9" spans="1:15" x14ac:dyDescent="0.25">
      <c r="A9" s="13">
        <v>4</v>
      </c>
      <c r="B9" s="14" t="s">
        <v>203</v>
      </c>
      <c r="C9" s="15">
        <v>9000</v>
      </c>
      <c r="D9" s="15">
        <v>9000</v>
      </c>
      <c r="E9" s="22" t="s">
        <v>194</v>
      </c>
      <c r="F9" s="17" t="s">
        <v>267</v>
      </c>
      <c r="G9" s="23" t="s">
        <v>16</v>
      </c>
      <c r="H9" s="24">
        <v>9000</v>
      </c>
      <c r="I9" s="23" t="s">
        <v>267</v>
      </c>
      <c r="J9" s="23" t="s">
        <v>16</v>
      </c>
      <c r="K9" s="24">
        <v>9000</v>
      </c>
      <c r="L9" s="20" t="s">
        <v>224</v>
      </c>
      <c r="M9" s="65" t="s">
        <v>268</v>
      </c>
      <c r="N9" s="57">
        <v>244075</v>
      </c>
      <c r="O9" s="21"/>
    </row>
    <row r="10" spans="1:15" x14ac:dyDescent="0.25">
      <c r="A10" s="13">
        <v>5</v>
      </c>
      <c r="B10" s="14" t="s">
        <v>203</v>
      </c>
      <c r="C10" s="15">
        <v>10500</v>
      </c>
      <c r="D10" s="15">
        <v>10500</v>
      </c>
      <c r="E10" s="22" t="s">
        <v>194</v>
      </c>
      <c r="F10" s="17" t="s">
        <v>204</v>
      </c>
      <c r="G10" s="23" t="s">
        <v>16</v>
      </c>
      <c r="H10" s="24">
        <v>10500</v>
      </c>
      <c r="I10" s="23" t="s">
        <v>204</v>
      </c>
      <c r="J10" s="23" t="s">
        <v>16</v>
      </c>
      <c r="K10" s="24">
        <v>10500</v>
      </c>
      <c r="L10" s="20" t="s">
        <v>224</v>
      </c>
      <c r="M10" s="65" t="s">
        <v>269</v>
      </c>
      <c r="N10" s="57">
        <v>244075</v>
      </c>
      <c r="O10" s="21"/>
    </row>
    <row r="11" spans="1:15" x14ac:dyDescent="0.25">
      <c r="A11" s="13">
        <v>6</v>
      </c>
      <c r="B11" s="14" t="s">
        <v>203</v>
      </c>
      <c r="C11" s="15">
        <v>10500</v>
      </c>
      <c r="D11" s="15">
        <v>10500</v>
      </c>
      <c r="E11" s="22" t="s">
        <v>194</v>
      </c>
      <c r="F11" s="17" t="s">
        <v>207</v>
      </c>
      <c r="G11" s="23" t="s">
        <v>16</v>
      </c>
      <c r="H11" s="24">
        <v>10500</v>
      </c>
      <c r="I11" s="17" t="s">
        <v>207</v>
      </c>
      <c r="J11" s="23" t="s">
        <v>16</v>
      </c>
      <c r="K11" s="24">
        <v>10500</v>
      </c>
      <c r="L11" s="20" t="s">
        <v>224</v>
      </c>
      <c r="M11" s="65" t="s">
        <v>270</v>
      </c>
      <c r="N11" s="57">
        <v>244075</v>
      </c>
      <c r="O11" s="21"/>
    </row>
    <row r="12" spans="1:15" x14ac:dyDescent="0.25">
      <c r="A12" s="31">
        <v>7</v>
      </c>
      <c r="B12" s="32" t="s">
        <v>262</v>
      </c>
      <c r="C12" s="33">
        <v>15402</v>
      </c>
      <c r="D12" s="33">
        <v>15402</v>
      </c>
      <c r="E12" s="34" t="s">
        <v>194</v>
      </c>
      <c r="F12" s="35" t="s">
        <v>39</v>
      </c>
      <c r="G12" s="36" t="s">
        <v>16</v>
      </c>
      <c r="H12" s="37">
        <v>15402</v>
      </c>
      <c r="I12" s="36" t="s">
        <v>39</v>
      </c>
      <c r="J12" s="36" t="s">
        <v>16</v>
      </c>
      <c r="K12" s="37">
        <v>15402</v>
      </c>
      <c r="L12" s="82" t="s">
        <v>224</v>
      </c>
      <c r="M12" s="83" t="s">
        <v>263</v>
      </c>
      <c r="N12" s="70">
        <v>244077</v>
      </c>
      <c r="O12" s="38"/>
    </row>
    <row r="13" spans="1:15" x14ac:dyDescent="0.25">
      <c r="A13" s="31">
        <v>8</v>
      </c>
      <c r="B13" s="32" t="s">
        <v>271</v>
      </c>
      <c r="C13" s="33">
        <v>33800</v>
      </c>
      <c r="D13" s="33">
        <v>33800</v>
      </c>
      <c r="E13" s="34" t="s">
        <v>194</v>
      </c>
      <c r="F13" s="35" t="s">
        <v>353</v>
      </c>
      <c r="G13" s="36" t="s">
        <v>16</v>
      </c>
      <c r="H13" s="37">
        <v>33800</v>
      </c>
      <c r="I13" s="36" t="str">
        <f>F13</f>
        <v>นายเกรียงไกร ประพันธเทวา</v>
      </c>
      <c r="J13" s="36" t="s">
        <v>16</v>
      </c>
      <c r="K13" s="37">
        <v>33800</v>
      </c>
      <c r="L13" s="82" t="s">
        <v>224</v>
      </c>
      <c r="M13" s="83" t="s">
        <v>272</v>
      </c>
      <c r="N13" s="70">
        <v>244078</v>
      </c>
      <c r="O13" s="38"/>
    </row>
    <row r="14" spans="1:15" x14ac:dyDescent="0.25">
      <c r="A14" s="13">
        <v>9</v>
      </c>
      <c r="B14" s="14" t="s">
        <v>23</v>
      </c>
      <c r="C14" s="15">
        <v>1560</v>
      </c>
      <c r="D14" s="15">
        <v>1560</v>
      </c>
      <c r="E14" s="22" t="s">
        <v>194</v>
      </c>
      <c r="F14" s="17" t="s">
        <v>20</v>
      </c>
      <c r="G14" s="23" t="s">
        <v>16</v>
      </c>
      <c r="H14" s="24">
        <f>+C14</f>
        <v>1560</v>
      </c>
      <c r="I14" s="23" t="str">
        <f>+F14</f>
        <v>นางสาวศิริลักษณ์  ภูบรนภรณ์</v>
      </c>
      <c r="J14" s="23" t="s">
        <v>16</v>
      </c>
      <c r="K14" s="24">
        <f>+C14</f>
        <v>1560</v>
      </c>
      <c r="L14" s="20" t="s">
        <v>224</v>
      </c>
      <c r="M14" s="89" t="s">
        <v>370</v>
      </c>
      <c r="N14" s="57">
        <v>244083</v>
      </c>
      <c r="O14" s="21"/>
    </row>
    <row r="15" spans="1:15" x14ac:dyDescent="0.25">
      <c r="A15" s="13">
        <v>10</v>
      </c>
      <c r="B15" s="14" t="s">
        <v>85</v>
      </c>
      <c r="C15" s="15">
        <v>1027</v>
      </c>
      <c r="D15" s="15">
        <v>1027</v>
      </c>
      <c r="E15" s="22" t="s">
        <v>194</v>
      </c>
      <c r="F15" s="17" t="s">
        <v>20</v>
      </c>
      <c r="G15" s="23" t="s">
        <v>16</v>
      </c>
      <c r="H15" s="24">
        <f>+C15</f>
        <v>1027</v>
      </c>
      <c r="I15" s="23" t="str">
        <f>+F15</f>
        <v>นางสาวศิริลักษณ์  ภูบรนภรณ์</v>
      </c>
      <c r="J15" s="23" t="s">
        <v>16</v>
      </c>
      <c r="K15" s="24">
        <f>+C15</f>
        <v>1027</v>
      </c>
      <c r="L15" s="20" t="s">
        <v>224</v>
      </c>
      <c r="M15" s="89" t="s">
        <v>370</v>
      </c>
      <c r="N15" s="57">
        <v>244084</v>
      </c>
      <c r="O15" s="21"/>
    </row>
    <row r="16" spans="1:15" x14ac:dyDescent="0.25">
      <c r="A16" s="31">
        <v>11</v>
      </c>
      <c r="B16" s="32" t="s">
        <v>273</v>
      </c>
      <c r="C16" s="33">
        <v>34000</v>
      </c>
      <c r="D16" s="33">
        <v>34000</v>
      </c>
      <c r="E16" s="34" t="s">
        <v>194</v>
      </c>
      <c r="F16" s="35" t="s">
        <v>353</v>
      </c>
      <c r="G16" s="36" t="s">
        <v>16</v>
      </c>
      <c r="H16" s="37">
        <v>34000</v>
      </c>
      <c r="I16" s="36" t="str">
        <f>F16</f>
        <v>นายเกรียงไกร ประพันธเทวา</v>
      </c>
      <c r="J16" s="36" t="s">
        <v>16</v>
      </c>
      <c r="K16" s="37">
        <v>34000</v>
      </c>
      <c r="L16" s="82" t="s">
        <v>224</v>
      </c>
      <c r="M16" s="83" t="s">
        <v>274</v>
      </c>
      <c r="N16" s="70" t="s">
        <v>275</v>
      </c>
      <c r="O16" s="21"/>
    </row>
    <row r="17" spans="1:15" x14ac:dyDescent="0.25">
      <c r="A17" s="13">
        <v>12</v>
      </c>
      <c r="B17" s="14" t="s">
        <v>77</v>
      </c>
      <c r="C17" s="15">
        <v>1650</v>
      </c>
      <c r="D17" s="15">
        <v>1650</v>
      </c>
      <c r="E17" s="22" t="s">
        <v>194</v>
      </c>
      <c r="F17" s="17" t="s">
        <v>20</v>
      </c>
      <c r="G17" s="23" t="s">
        <v>16</v>
      </c>
      <c r="H17" s="24">
        <f>+C17</f>
        <v>1650</v>
      </c>
      <c r="I17" s="23" t="str">
        <f>+F17</f>
        <v>นางสาวศิริลักษณ์  ภูบรนภรณ์</v>
      </c>
      <c r="J17" s="23" t="s">
        <v>16</v>
      </c>
      <c r="K17" s="24">
        <f>+C17</f>
        <v>1650</v>
      </c>
      <c r="L17" s="20" t="s">
        <v>224</v>
      </c>
      <c r="M17" s="89" t="s">
        <v>370</v>
      </c>
      <c r="N17" s="57">
        <v>244096</v>
      </c>
      <c r="O17" s="21"/>
    </row>
    <row r="18" spans="1:15" x14ac:dyDescent="0.25">
      <c r="A18" s="13">
        <v>13</v>
      </c>
      <c r="B18" s="14" t="s">
        <v>86</v>
      </c>
      <c r="C18" s="15">
        <v>2311</v>
      </c>
      <c r="D18" s="15">
        <v>2311</v>
      </c>
      <c r="E18" s="22" t="s">
        <v>194</v>
      </c>
      <c r="F18" s="17" t="s">
        <v>39</v>
      </c>
      <c r="G18" s="23" t="s">
        <v>16</v>
      </c>
      <c r="H18" s="24">
        <f>+C18</f>
        <v>2311</v>
      </c>
      <c r="I18" s="23" t="str">
        <f>+F18</f>
        <v>หจก.ศรีมาตุลี</v>
      </c>
      <c r="J18" s="23" t="s">
        <v>16</v>
      </c>
      <c r="K18" s="24">
        <f>+C18</f>
        <v>2311</v>
      </c>
      <c r="L18" s="20" t="s">
        <v>224</v>
      </c>
      <c r="M18" s="89" t="s">
        <v>371</v>
      </c>
      <c r="N18" s="57">
        <v>244085</v>
      </c>
      <c r="O18" s="21"/>
    </row>
    <row r="19" spans="1:15" x14ac:dyDescent="0.25">
      <c r="A19" s="13">
        <v>14</v>
      </c>
      <c r="B19" s="14" t="s">
        <v>87</v>
      </c>
      <c r="C19" s="15">
        <v>770</v>
      </c>
      <c r="D19" s="15">
        <v>770</v>
      </c>
      <c r="E19" s="22" t="s">
        <v>194</v>
      </c>
      <c r="F19" s="17" t="s">
        <v>88</v>
      </c>
      <c r="G19" s="23" t="s">
        <v>16</v>
      </c>
      <c r="H19" s="24">
        <f>+C19</f>
        <v>770</v>
      </c>
      <c r="I19" s="23" t="str">
        <f>+F19</f>
        <v>บ.ที.เอ็น.ดี คิทเช่นแวร์จำกัด</v>
      </c>
      <c r="J19" s="23" t="s">
        <v>16</v>
      </c>
      <c r="K19" s="24">
        <f>+C19</f>
        <v>770</v>
      </c>
      <c r="L19" s="20" t="s">
        <v>224</v>
      </c>
      <c r="M19" s="89" t="s">
        <v>371</v>
      </c>
      <c r="N19" s="57">
        <v>244097</v>
      </c>
      <c r="O19" s="21"/>
    </row>
    <row r="20" spans="1:15" x14ac:dyDescent="0.25">
      <c r="C20" s="25" t="e">
        <f>SUM(#REF!+#REF!+#REF!+#REF!+#REF!+#REF!+#REF!+#REF!+#REF!+#REF!+#REF!+#REF!+#REF!+#REF!+#REF!+#REF!+#REF!+#REF!+#REF!)</f>
        <v>#REF!</v>
      </c>
      <c r="D20" s="25"/>
      <c r="K20" s="28">
        <f>SUM(K6:K19)</f>
        <v>150520</v>
      </c>
    </row>
    <row r="21" spans="1:15" x14ac:dyDescent="0.25">
      <c r="C21" s="25" t="e">
        <f>SUM(#REF!+#REF!+#REF!+#REF!+#REF!+#REF!+#REF!+#REF!+#REF!+#REF!+#REF!+#REF!+#REF!+#REF!+#REF!+#REF!+#REF!+#REF!+#REF!+#REF!+#REF!+#REF!+#REF!+#REF!+#REF!+#REF!+#REF!+#REF!+#REF!+#REF!+#REF!+#REF!)</f>
        <v>#REF!</v>
      </c>
      <c r="D21" s="25"/>
    </row>
    <row r="22" spans="1:15" x14ac:dyDescent="0.25">
      <c r="C22" s="25" t="e">
        <f>SUM(C20:C21)</f>
        <v>#REF!</v>
      </c>
      <c r="D22" s="25"/>
    </row>
    <row r="29" spans="1:15" x14ac:dyDescent="0.25">
      <c r="M29" s="27"/>
    </row>
    <row r="106" spans="13:13" x14ac:dyDescent="0.25">
      <c r="M106" s="27"/>
    </row>
  </sheetData>
  <mergeCells count="6">
    <mergeCell ref="F5:H5"/>
    <mergeCell ref="I5:K5"/>
    <mergeCell ref="M5:N5"/>
    <mergeCell ref="A4:N4"/>
    <mergeCell ref="A2:N2"/>
    <mergeCell ref="A3:N3"/>
  </mergeCells>
  <pageMargins left="0.47" right="0.18" top="0.41" bottom="0.75" header="0.3" footer="0.3"/>
  <pageSetup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CAE5D-712C-43CC-8DA6-A27D205CACC0}">
  <dimension ref="A1:O109"/>
  <sheetViews>
    <sheetView zoomScale="130" zoomScaleNormal="130" workbookViewId="0">
      <selection activeCell="H11" sqref="H11"/>
    </sheetView>
  </sheetViews>
  <sheetFormatPr defaultColWidth="8.125" defaultRowHeight="15" x14ac:dyDescent="0.25"/>
  <cols>
    <col min="1" max="1" width="4" style="9" bestFit="1" customWidth="1"/>
    <col min="2" max="2" width="21.25" style="9" bestFit="1" customWidth="1"/>
    <col min="3" max="3" width="6.25" style="9" bestFit="1" customWidth="1"/>
    <col min="4" max="4" width="6.25" style="9" customWidth="1"/>
    <col min="5" max="5" width="6.375" style="10" bestFit="1" customWidth="1"/>
    <col min="6" max="6" width="12.875" style="9" bestFit="1" customWidth="1"/>
    <col min="7" max="7" width="3.875" style="9" bestFit="1" customWidth="1"/>
    <col min="8" max="8" width="5.25" style="9" bestFit="1" customWidth="1"/>
    <col min="9" max="9" width="12.875" style="9" bestFit="1" customWidth="1"/>
    <col min="10" max="10" width="3.875" style="9" bestFit="1" customWidth="1"/>
    <col min="11" max="11" width="7.5" style="9" customWidth="1"/>
    <col min="12" max="12" width="14.75" style="9" customWidth="1"/>
    <col min="13" max="13" width="7.875" style="9" customWidth="1"/>
    <col min="14" max="14" width="7.625" style="9" customWidth="1"/>
    <col min="15" max="15" width="8.125" style="9"/>
    <col min="16" max="16" width="8.375" style="9" customWidth="1"/>
    <col min="17" max="17" width="8.125" style="9"/>
    <col min="18" max="18" width="8.375" style="9" customWidth="1"/>
    <col min="19" max="16384" width="8.125" style="9"/>
  </cols>
  <sheetData>
    <row r="1" spans="1:15" ht="18" customHeight="1" x14ac:dyDescent="0.25">
      <c r="M1" s="40"/>
      <c r="N1" s="64" t="s">
        <v>10</v>
      </c>
    </row>
    <row r="2" spans="1:15" ht="18" customHeight="1" x14ac:dyDescent="0.3">
      <c r="A2" s="112" t="s">
        <v>91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5" ht="18" customHeight="1" x14ac:dyDescent="0.3">
      <c r="A3" s="112" t="str">
        <f>+[1]ก.พ.66!A3</f>
        <v>สำนักงานเขตพื้นที่การศึกษามัธยมศึกษานครสวรรค์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5" ht="18" customHeight="1" x14ac:dyDescent="0.3">
      <c r="A4" s="111" t="s">
        <v>347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</row>
    <row r="5" spans="1:15" ht="60" customHeight="1" x14ac:dyDescent="0.25">
      <c r="A5" s="60" t="s">
        <v>11</v>
      </c>
      <c r="B5" s="60" t="s">
        <v>12</v>
      </c>
      <c r="C5" s="60" t="s">
        <v>200</v>
      </c>
      <c r="D5" s="60" t="s">
        <v>199</v>
      </c>
      <c r="E5" s="60" t="s">
        <v>190</v>
      </c>
      <c r="F5" s="108" t="s">
        <v>191</v>
      </c>
      <c r="G5" s="109"/>
      <c r="H5" s="110"/>
      <c r="I5" s="108" t="s">
        <v>192</v>
      </c>
      <c r="J5" s="109"/>
      <c r="K5" s="110"/>
      <c r="L5" s="60" t="s">
        <v>197</v>
      </c>
      <c r="M5" s="108" t="s">
        <v>198</v>
      </c>
      <c r="N5" s="110"/>
    </row>
    <row r="6" spans="1:15" x14ac:dyDescent="0.25">
      <c r="A6" s="13">
        <v>1</v>
      </c>
      <c r="B6" s="14" t="s">
        <v>94</v>
      </c>
      <c r="C6" s="15">
        <v>949</v>
      </c>
      <c r="D6" s="15">
        <v>949</v>
      </c>
      <c r="E6" s="22" t="s">
        <v>14</v>
      </c>
      <c r="F6" s="17" t="s">
        <v>39</v>
      </c>
      <c r="G6" s="23" t="s">
        <v>16</v>
      </c>
      <c r="H6" s="24">
        <f t="shared" ref="H6:H22" si="0">+C6</f>
        <v>949</v>
      </c>
      <c r="I6" s="23" t="str">
        <f>+F6</f>
        <v>หจก.ศรีมาตุลี</v>
      </c>
      <c r="J6" s="23" t="s">
        <v>16</v>
      </c>
      <c r="K6" s="24">
        <f t="shared" ref="K6:K22" si="1">+C6</f>
        <v>949</v>
      </c>
      <c r="L6" s="20" t="s">
        <v>224</v>
      </c>
      <c r="M6" s="89" t="s">
        <v>371</v>
      </c>
      <c r="N6" s="57">
        <v>244105</v>
      </c>
      <c r="O6" s="21"/>
    </row>
    <row r="7" spans="1:15" x14ac:dyDescent="0.25">
      <c r="A7" s="13">
        <v>2</v>
      </c>
      <c r="B7" s="14" t="s">
        <v>68</v>
      </c>
      <c r="C7" s="15">
        <v>1880</v>
      </c>
      <c r="D7" s="15">
        <v>1880</v>
      </c>
      <c r="E7" s="22" t="s">
        <v>14</v>
      </c>
      <c r="F7" s="17" t="s">
        <v>39</v>
      </c>
      <c r="G7" s="23" t="s">
        <v>16</v>
      </c>
      <c r="H7" s="24">
        <f t="shared" si="0"/>
        <v>1880</v>
      </c>
      <c r="I7" s="23" t="str">
        <f>+F7</f>
        <v>หจก.ศรีมาตุลี</v>
      </c>
      <c r="J7" s="23" t="s">
        <v>16</v>
      </c>
      <c r="K7" s="24">
        <f t="shared" si="1"/>
        <v>1880</v>
      </c>
      <c r="L7" s="20" t="s">
        <v>224</v>
      </c>
      <c r="M7" s="89" t="s">
        <v>371</v>
      </c>
      <c r="N7" s="57">
        <v>244105</v>
      </c>
      <c r="O7" s="21"/>
    </row>
    <row r="8" spans="1:15" x14ac:dyDescent="0.25">
      <c r="A8" s="13">
        <v>3</v>
      </c>
      <c r="B8" s="14" t="s">
        <v>92</v>
      </c>
      <c r="C8" s="15">
        <v>4200</v>
      </c>
      <c r="D8" s="15">
        <v>4200</v>
      </c>
      <c r="E8" s="22" t="s">
        <v>14</v>
      </c>
      <c r="F8" s="17" t="s">
        <v>93</v>
      </c>
      <c r="G8" s="23" t="s">
        <v>16</v>
      </c>
      <c r="H8" s="24">
        <f t="shared" si="0"/>
        <v>4200</v>
      </c>
      <c r="I8" s="23" t="str">
        <f>+F8</f>
        <v>นายศักดิ์สิทธิ์ เนียมทัด</v>
      </c>
      <c r="J8" s="23" t="s">
        <v>16</v>
      </c>
      <c r="K8" s="24">
        <f t="shared" si="1"/>
        <v>4200</v>
      </c>
      <c r="L8" s="20" t="s">
        <v>224</v>
      </c>
      <c r="M8" s="89" t="s">
        <v>370</v>
      </c>
      <c r="N8" s="57">
        <v>244106</v>
      </c>
      <c r="O8" s="21"/>
    </row>
    <row r="9" spans="1:15" x14ac:dyDescent="0.25">
      <c r="A9" s="13">
        <v>4</v>
      </c>
      <c r="B9" s="14" t="s">
        <v>96</v>
      </c>
      <c r="C9" s="15">
        <v>23865</v>
      </c>
      <c r="D9" s="15">
        <v>23865</v>
      </c>
      <c r="E9" s="22" t="s">
        <v>14</v>
      </c>
      <c r="F9" s="17" t="s">
        <v>95</v>
      </c>
      <c r="G9" s="23" t="s">
        <v>16</v>
      </c>
      <c r="H9" s="24">
        <f t="shared" si="0"/>
        <v>23865</v>
      </c>
      <c r="I9" s="23" t="str">
        <f>+F9</f>
        <v>บ.ชวนิชคอนกรีต</v>
      </c>
      <c r="J9" s="23" t="s">
        <v>16</v>
      </c>
      <c r="K9" s="24">
        <f t="shared" si="1"/>
        <v>23865</v>
      </c>
      <c r="L9" s="20" t="s">
        <v>224</v>
      </c>
      <c r="M9" s="89" t="s">
        <v>371</v>
      </c>
      <c r="N9" s="57">
        <v>244106</v>
      </c>
      <c r="O9" s="21"/>
    </row>
    <row r="10" spans="1:15" x14ac:dyDescent="0.25">
      <c r="A10" s="31">
        <v>5</v>
      </c>
      <c r="B10" s="32" t="s">
        <v>276</v>
      </c>
      <c r="C10" s="33">
        <v>6490</v>
      </c>
      <c r="D10" s="33">
        <v>6490</v>
      </c>
      <c r="E10" s="34" t="s">
        <v>14</v>
      </c>
      <c r="F10" s="35" t="s">
        <v>106</v>
      </c>
      <c r="G10" s="36" t="s">
        <v>16</v>
      </c>
      <c r="H10" s="37">
        <f t="shared" si="0"/>
        <v>6490</v>
      </c>
      <c r="I10" s="35" t="s">
        <v>106</v>
      </c>
      <c r="J10" s="36" t="s">
        <v>16</v>
      </c>
      <c r="K10" s="37">
        <f t="shared" si="1"/>
        <v>6490</v>
      </c>
      <c r="L10" s="82" t="s">
        <v>224</v>
      </c>
      <c r="M10" s="69" t="s">
        <v>277</v>
      </c>
      <c r="N10" s="70">
        <v>244106</v>
      </c>
      <c r="O10" s="21"/>
    </row>
    <row r="11" spans="1:15" x14ac:dyDescent="0.25">
      <c r="A11" s="31">
        <v>6</v>
      </c>
      <c r="B11" s="32" t="s">
        <v>278</v>
      </c>
      <c r="C11" s="33">
        <v>15810</v>
      </c>
      <c r="D11" s="33">
        <v>15810</v>
      </c>
      <c r="E11" s="34" t="s">
        <v>14</v>
      </c>
      <c r="F11" s="35" t="s">
        <v>39</v>
      </c>
      <c r="G11" s="36" t="s">
        <v>16</v>
      </c>
      <c r="H11" s="37">
        <f t="shared" si="0"/>
        <v>15810</v>
      </c>
      <c r="I11" s="36" t="s">
        <v>39</v>
      </c>
      <c r="J11" s="36" t="s">
        <v>16</v>
      </c>
      <c r="K11" s="37">
        <f t="shared" si="1"/>
        <v>15810</v>
      </c>
      <c r="L11" s="82" t="s">
        <v>224</v>
      </c>
      <c r="M11" s="69" t="s">
        <v>279</v>
      </c>
      <c r="N11" s="70">
        <v>244106</v>
      </c>
      <c r="O11" s="21"/>
    </row>
    <row r="12" spans="1:15" x14ac:dyDescent="0.25">
      <c r="A12" s="31">
        <v>7</v>
      </c>
      <c r="B12" s="32" t="s">
        <v>280</v>
      </c>
      <c r="C12" s="33">
        <v>23865</v>
      </c>
      <c r="D12" s="33">
        <v>23865</v>
      </c>
      <c r="E12" s="34" t="s">
        <v>14</v>
      </c>
      <c r="F12" s="35" t="s">
        <v>95</v>
      </c>
      <c r="G12" s="36" t="s">
        <v>16</v>
      </c>
      <c r="H12" s="37">
        <f t="shared" si="0"/>
        <v>23865</v>
      </c>
      <c r="I12" s="36" t="str">
        <f>F12</f>
        <v>บ.ชวนิชคอนกรีต</v>
      </c>
      <c r="J12" s="36" t="s">
        <v>16</v>
      </c>
      <c r="K12" s="37">
        <f t="shared" si="1"/>
        <v>23865</v>
      </c>
      <c r="L12" s="82" t="s">
        <v>224</v>
      </c>
      <c r="M12" s="69" t="s">
        <v>281</v>
      </c>
      <c r="N12" s="70">
        <v>244106</v>
      </c>
      <c r="O12" s="21"/>
    </row>
    <row r="13" spans="1:15" x14ac:dyDescent="0.25">
      <c r="A13" s="13">
        <v>8</v>
      </c>
      <c r="B13" s="14" t="s">
        <v>44</v>
      </c>
      <c r="C13" s="15">
        <v>900</v>
      </c>
      <c r="D13" s="15">
        <v>900</v>
      </c>
      <c r="E13" s="22" t="s">
        <v>14</v>
      </c>
      <c r="F13" s="17" t="s">
        <v>95</v>
      </c>
      <c r="G13" s="23" t="s">
        <v>16</v>
      </c>
      <c r="H13" s="24">
        <f t="shared" si="0"/>
        <v>900</v>
      </c>
      <c r="I13" s="23" t="str">
        <f>+F13</f>
        <v>บ.ชวนิชคอนกรีต</v>
      </c>
      <c r="J13" s="23" t="s">
        <v>16</v>
      </c>
      <c r="K13" s="24">
        <f t="shared" si="1"/>
        <v>900</v>
      </c>
      <c r="L13" s="20" t="s">
        <v>224</v>
      </c>
      <c r="M13" s="89" t="s">
        <v>371</v>
      </c>
      <c r="N13" s="57">
        <v>244110</v>
      </c>
      <c r="O13" s="21"/>
    </row>
    <row r="14" spans="1:15" x14ac:dyDescent="0.25">
      <c r="A14" s="13">
        <v>9</v>
      </c>
      <c r="B14" s="14" t="s">
        <v>97</v>
      </c>
      <c r="C14" s="15">
        <v>2953</v>
      </c>
      <c r="D14" s="15">
        <v>2953</v>
      </c>
      <c r="E14" s="22" t="s">
        <v>14</v>
      </c>
      <c r="F14" s="17" t="s">
        <v>98</v>
      </c>
      <c r="G14" s="23" t="s">
        <v>16</v>
      </c>
      <c r="H14" s="24">
        <f t="shared" si="0"/>
        <v>2953</v>
      </c>
      <c r="I14" s="23" t="str">
        <f>+F14</f>
        <v>ช.ชะวารากิจ 2022</v>
      </c>
      <c r="J14" s="23" t="s">
        <v>16</v>
      </c>
      <c r="K14" s="24">
        <f t="shared" si="1"/>
        <v>2953</v>
      </c>
      <c r="L14" s="20" t="s">
        <v>224</v>
      </c>
      <c r="M14" s="89" t="s">
        <v>371</v>
      </c>
      <c r="N14" s="57">
        <v>244118</v>
      </c>
    </row>
    <row r="15" spans="1:15" x14ac:dyDescent="0.25">
      <c r="A15" s="31">
        <v>10</v>
      </c>
      <c r="B15" s="32" t="s">
        <v>215</v>
      </c>
      <c r="C15" s="33">
        <v>42500</v>
      </c>
      <c r="D15" s="33">
        <v>42500</v>
      </c>
      <c r="E15" s="34" t="s">
        <v>14</v>
      </c>
      <c r="F15" s="35" t="s">
        <v>216</v>
      </c>
      <c r="G15" s="36" t="s">
        <v>16</v>
      </c>
      <c r="H15" s="37">
        <f t="shared" si="0"/>
        <v>42500</v>
      </c>
      <c r="I15" s="36" t="s">
        <v>216</v>
      </c>
      <c r="J15" s="36" t="s">
        <v>16</v>
      </c>
      <c r="K15" s="37">
        <f t="shared" si="1"/>
        <v>42500</v>
      </c>
      <c r="L15" s="82" t="s">
        <v>224</v>
      </c>
      <c r="M15" s="90" t="s">
        <v>288</v>
      </c>
      <c r="N15" s="70">
        <v>244118</v>
      </c>
    </row>
    <row r="16" spans="1:15" x14ac:dyDescent="0.25">
      <c r="A16" s="31">
        <v>11</v>
      </c>
      <c r="B16" s="32" t="s">
        <v>282</v>
      </c>
      <c r="C16" s="33">
        <v>10916</v>
      </c>
      <c r="D16" s="33">
        <v>10916</v>
      </c>
      <c r="E16" s="34" t="s">
        <v>14</v>
      </c>
      <c r="F16" s="35" t="s">
        <v>39</v>
      </c>
      <c r="G16" s="36" t="s">
        <v>16</v>
      </c>
      <c r="H16" s="37">
        <f t="shared" si="0"/>
        <v>10916</v>
      </c>
      <c r="I16" s="36" t="s">
        <v>39</v>
      </c>
      <c r="J16" s="36" t="s">
        <v>16</v>
      </c>
      <c r="K16" s="37">
        <f t="shared" si="1"/>
        <v>10916</v>
      </c>
      <c r="L16" s="82" t="s">
        <v>224</v>
      </c>
      <c r="M16" s="90" t="s">
        <v>283</v>
      </c>
      <c r="N16" s="70">
        <v>244119</v>
      </c>
    </row>
    <row r="17" spans="1:14" x14ac:dyDescent="0.25">
      <c r="A17" s="31">
        <v>12</v>
      </c>
      <c r="B17" s="32" t="s">
        <v>289</v>
      </c>
      <c r="C17" s="33">
        <v>9600</v>
      </c>
      <c r="D17" s="33">
        <v>9600</v>
      </c>
      <c r="E17" s="34" t="s">
        <v>14</v>
      </c>
      <c r="F17" s="35" t="s">
        <v>354</v>
      </c>
      <c r="G17" s="36" t="s">
        <v>16</v>
      </c>
      <c r="H17" s="37">
        <f t="shared" si="0"/>
        <v>9600</v>
      </c>
      <c r="I17" s="36" t="str">
        <f>F17</f>
        <v>ร้านทองประภาแอร์ คอนดิชั่นเนอร์</v>
      </c>
      <c r="J17" s="36" t="s">
        <v>16</v>
      </c>
      <c r="K17" s="37">
        <f t="shared" si="1"/>
        <v>9600</v>
      </c>
      <c r="L17" s="82" t="s">
        <v>224</v>
      </c>
      <c r="M17" s="90" t="s">
        <v>290</v>
      </c>
      <c r="N17" s="70">
        <v>244119</v>
      </c>
    </row>
    <row r="18" spans="1:14" x14ac:dyDescent="0.25">
      <c r="A18" s="31">
        <v>13</v>
      </c>
      <c r="B18" s="32" t="s">
        <v>284</v>
      </c>
      <c r="C18" s="33">
        <v>5539</v>
      </c>
      <c r="D18" s="33">
        <v>5539</v>
      </c>
      <c r="E18" s="34" t="s">
        <v>14</v>
      </c>
      <c r="F18" s="35" t="s">
        <v>39</v>
      </c>
      <c r="G18" s="36" t="s">
        <v>16</v>
      </c>
      <c r="H18" s="37">
        <f t="shared" si="0"/>
        <v>5539</v>
      </c>
      <c r="I18" s="36" t="s">
        <v>39</v>
      </c>
      <c r="J18" s="36" t="s">
        <v>16</v>
      </c>
      <c r="K18" s="37">
        <f t="shared" si="1"/>
        <v>5539</v>
      </c>
      <c r="L18" s="82" t="s">
        <v>224</v>
      </c>
      <c r="M18" s="90" t="s">
        <v>249</v>
      </c>
      <c r="N18" s="70">
        <v>244120</v>
      </c>
    </row>
    <row r="19" spans="1:14" ht="15.75" x14ac:dyDescent="0.25">
      <c r="A19" s="13">
        <v>14</v>
      </c>
      <c r="B19" s="14" t="s">
        <v>108</v>
      </c>
      <c r="C19" s="15">
        <v>18070</v>
      </c>
      <c r="D19" s="15">
        <v>18070</v>
      </c>
      <c r="E19" s="22" t="s">
        <v>14</v>
      </c>
      <c r="F19" s="17" t="s">
        <v>104</v>
      </c>
      <c r="G19" s="23" t="s">
        <v>16</v>
      </c>
      <c r="H19" s="24">
        <f t="shared" si="0"/>
        <v>18070</v>
      </c>
      <c r="I19" s="23" t="str">
        <f>+F19</f>
        <v>ทองประภา แอร์ คอนดิชั่นเนอร์</v>
      </c>
      <c r="J19" s="23" t="s">
        <v>16</v>
      </c>
      <c r="K19" s="24">
        <f t="shared" si="1"/>
        <v>18070</v>
      </c>
      <c r="L19" s="20" t="s">
        <v>224</v>
      </c>
      <c r="M19" s="91" t="s">
        <v>291</v>
      </c>
      <c r="N19" s="57">
        <v>244120</v>
      </c>
    </row>
    <row r="20" spans="1:14" x14ac:dyDescent="0.25">
      <c r="A20" s="31">
        <v>15</v>
      </c>
      <c r="B20" s="32" t="s">
        <v>285</v>
      </c>
      <c r="C20" s="33">
        <v>6750</v>
      </c>
      <c r="D20" s="33">
        <v>6750</v>
      </c>
      <c r="E20" s="34" t="s">
        <v>14</v>
      </c>
      <c r="F20" s="35" t="s">
        <v>39</v>
      </c>
      <c r="G20" s="36" t="s">
        <v>16</v>
      </c>
      <c r="H20" s="37">
        <f t="shared" si="0"/>
        <v>6750</v>
      </c>
      <c r="I20" s="36" t="s">
        <v>39</v>
      </c>
      <c r="J20" s="36" t="s">
        <v>16</v>
      </c>
      <c r="K20" s="37">
        <f t="shared" si="1"/>
        <v>6750</v>
      </c>
      <c r="L20" s="82" t="s">
        <v>224</v>
      </c>
      <c r="M20" s="90" t="s">
        <v>251</v>
      </c>
      <c r="N20" s="70">
        <v>244123</v>
      </c>
    </row>
    <row r="21" spans="1:14" x14ac:dyDescent="0.25">
      <c r="A21" s="31">
        <v>16</v>
      </c>
      <c r="B21" s="32" t="s">
        <v>286</v>
      </c>
      <c r="C21" s="33">
        <v>15986</v>
      </c>
      <c r="D21" s="33">
        <v>15986</v>
      </c>
      <c r="E21" s="34" t="s">
        <v>14</v>
      </c>
      <c r="F21" s="35" t="s">
        <v>39</v>
      </c>
      <c r="G21" s="36" t="s">
        <v>16</v>
      </c>
      <c r="H21" s="37">
        <f t="shared" si="0"/>
        <v>15986</v>
      </c>
      <c r="I21" s="36" t="s">
        <v>39</v>
      </c>
      <c r="J21" s="36" t="s">
        <v>16</v>
      </c>
      <c r="K21" s="37">
        <f t="shared" si="1"/>
        <v>15986</v>
      </c>
      <c r="L21" s="82" t="s">
        <v>224</v>
      </c>
      <c r="M21" s="90" t="s">
        <v>287</v>
      </c>
      <c r="N21" s="70">
        <v>244123</v>
      </c>
    </row>
    <row r="22" spans="1:14" x14ac:dyDescent="0.25">
      <c r="A22" s="13">
        <v>17</v>
      </c>
      <c r="B22" s="14" t="s">
        <v>107</v>
      </c>
      <c r="C22" s="15">
        <v>6750.63</v>
      </c>
      <c r="D22" s="15">
        <v>6750.63</v>
      </c>
      <c r="E22" s="22" t="s">
        <v>14</v>
      </c>
      <c r="F22" s="17" t="s">
        <v>30</v>
      </c>
      <c r="G22" s="23" t="s">
        <v>16</v>
      </c>
      <c r="H22" s="24">
        <f t="shared" si="0"/>
        <v>6750.63</v>
      </c>
      <c r="I22" s="23" t="str">
        <f>+F22</f>
        <v>บริษัท โตโยต้านครสวรรค์ 1981 จำกัด</v>
      </c>
      <c r="J22" s="23" t="s">
        <v>16</v>
      </c>
      <c r="K22" s="24">
        <f t="shared" si="1"/>
        <v>6750.63</v>
      </c>
      <c r="L22" s="20" t="s">
        <v>224</v>
      </c>
      <c r="M22" s="89" t="s">
        <v>292</v>
      </c>
      <c r="N22" s="57">
        <v>244126</v>
      </c>
    </row>
    <row r="23" spans="1:14" x14ac:dyDescent="0.25">
      <c r="C23" s="25" t="e">
        <f>SUM(#REF!+#REF!+#REF!+#REF!+#REF!+#REF!+#REF!+#REF!+#REF!+#REF!+#REF!+#REF!+#REF!+#REF!+#REF!+#REF!+#REF!+#REF!+#REF!)</f>
        <v>#REF!</v>
      </c>
      <c r="D23" s="25"/>
      <c r="K23" s="28">
        <f>SUM(K6:K22)</f>
        <v>197023.63</v>
      </c>
    </row>
    <row r="24" spans="1:14" x14ac:dyDescent="0.25">
      <c r="C24" s="25" t="e">
        <f>SUM(#REF!+#REF!+#REF!+#REF!+#REF!+#REF!+#REF!+#REF!+#REF!+#REF!+#REF!+#REF!+#REF!+#REF!+#REF!+#REF!+#REF!+#REF!+#REF!+#REF!+#REF!+#REF!+#REF!+#REF!+#REF!+#REF!+#REF!+#REF!+#REF!+#REF!+#REF!+#REF!)</f>
        <v>#REF!</v>
      </c>
      <c r="D24" s="25"/>
    </row>
    <row r="25" spans="1:14" x14ac:dyDescent="0.25">
      <c r="C25" s="25" t="e">
        <f>SUM(C23:C24)</f>
        <v>#REF!</v>
      </c>
      <c r="D25" s="25"/>
    </row>
    <row r="32" spans="1:14" x14ac:dyDescent="0.25">
      <c r="M32" s="27"/>
    </row>
    <row r="109" spans="13:13" x14ac:dyDescent="0.25">
      <c r="M109" s="27"/>
    </row>
  </sheetData>
  <mergeCells count="6">
    <mergeCell ref="F5:H5"/>
    <mergeCell ref="I5:K5"/>
    <mergeCell ref="M5:N5"/>
    <mergeCell ref="A4:N4"/>
    <mergeCell ref="A2:N2"/>
    <mergeCell ref="A3:N3"/>
  </mergeCells>
  <pageMargins left="0.45" right="0.36" top="0.4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2</vt:i4>
      </vt:variant>
    </vt:vector>
  </HeadingPairs>
  <TitlesOfParts>
    <vt:vector size="15" baseType="lpstr">
      <vt:lpstr>สรุป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ก.พ.68!Print_Titles</vt:lpstr>
      <vt:lpstr>ก.ย.68!Print_Titles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2026-08-05T07:49:04Z</cp:lastPrinted>
  <dcterms:created xsi:type="dcterms:W3CDTF">2026-07-15T14:55:36Z</dcterms:created>
  <dcterms:modified xsi:type="dcterms:W3CDTF">2026-08-05T07:51:46Z</dcterms:modified>
</cp:coreProperties>
</file>